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на сайт\"/>
    </mc:Choice>
  </mc:AlternateContent>
  <bookViews>
    <workbookView xWindow="0" yWindow="0" windowWidth="20460" windowHeight="78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E25" i="1"/>
  <c r="B25" i="1"/>
  <c r="E24" i="1"/>
  <c r="B24" i="1"/>
  <c r="B23" i="1"/>
  <c r="E21" i="1"/>
  <c r="B20" i="1"/>
  <c r="B36" i="1" s="1"/>
  <c r="B39" i="1" s="1"/>
  <c r="E18" i="1"/>
  <c r="E17" i="1"/>
  <c r="B17" i="1"/>
  <c r="E16" i="1"/>
  <c r="B15" i="1"/>
  <c r="E14" i="1"/>
  <c r="E36" i="1" s="1"/>
  <c r="B14" i="1"/>
  <c r="E7" i="1"/>
  <c r="B38" i="1" s="1"/>
  <c r="B40" i="1" s="1"/>
  <c r="B7" i="1"/>
</calcChain>
</file>

<file path=xl/sharedStrings.xml><?xml version="1.0" encoding="utf-8"?>
<sst xmlns="http://schemas.openxmlformats.org/spreadsheetml/2006/main" count="65" uniqueCount="58">
  <si>
    <t>звіт про використання бюджетних коштів  КП "Міськводоканал" станом на 31.07.2021 року</t>
  </si>
  <si>
    <t>2020 рік</t>
  </si>
  <si>
    <t>2021 рік</t>
  </si>
  <si>
    <t>Поповнення статутного капіталу</t>
  </si>
  <si>
    <t>Комп'ютерна техніка</t>
  </si>
  <si>
    <t>Спектрофотометр ULAB 101</t>
  </si>
  <si>
    <t>Офісна техніка (Прінтери)</t>
  </si>
  <si>
    <t>Насосний агрегат СД450/56 в комплекті з електричним двигуном АИР280М4 (132/1500)</t>
  </si>
  <si>
    <t>Меблі абонвідділ</t>
  </si>
  <si>
    <t>Котел дров'яний</t>
  </si>
  <si>
    <t>Всього</t>
  </si>
  <si>
    <t>Фінансова підтримка (надходження додаткового капіталу)</t>
  </si>
  <si>
    <t xml:space="preserve">заробітна плата </t>
  </si>
  <si>
    <t>заробітна плата  (аванс  січень)</t>
  </si>
  <si>
    <t>ПДФО</t>
  </si>
  <si>
    <t>ВЗ</t>
  </si>
  <si>
    <t>ЄСВ</t>
  </si>
  <si>
    <t>Медок</t>
  </si>
  <si>
    <t>Сальникова набивка</t>
  </si>
  <si>
    <t>Кантовари</t>
  </si>
  <si>
    <t>Аналіз води</t>
  </si>
  <si>
    <t>Інтернет</t>
  </si>
  <si>
    <t>Роутер</t>
  </si>
  <si>
    <t>Друкарські послуги</t>
  </si>
  <si>
    <t>Адміністративні послуги</t>
  </si>
  <si>
    <t>Електроенергія</t>
  </si>
  <si>
    <t>Паспорти свердловин</t>
  </si>
  <si>
    <t>Оголошення ОВД</t>
  </si>
  <si>
    <t>стільці</t>
  </si>
  <si>
    <t>Картридж</t>
  </si>
  <si>
    <t>1 BAS бухгалтерія</t>
  </si>
  <si>
    <t>хлорне вапно</t>
  </si>
  <si>
    <t>Трансфортатори</t>
  </si>
  <si>
    <t>Атестація лабораторії</t>
  </si>
  <si>
    <t>Лічильники</t>
  </si>
  <si>
    <t>зразки для лабораторії</t>
  </si>
  <si>
    <t>Електротовари (сітильники, кабель)</t>
  </si>
  <si>
    <t>паливо</t>
  </si>
  <si>
    <t xml:space="preserve">лабораторні дослідження </t>
  </si>
  <si>
    <t>Підключення до інтернету Пригородська</t>
  </si>
  <si>
    <t>Сайт, кабінет, програма абонвідділу</t>
  </si>
  <si>
    <t>Насоси</t>
  </si>
  <si>
    <t>Фарба (абонвідділ)</t>
  </si>
  <si>
    <t>Складання паспорта місця видалення відходів (аванс)</t>
  </si>
  <si>
    <t>Паливо</t>
  </si>
  <si>
    <t>Інвентаризація викидів забруднюючих речовин від стаціонарних джерел (аванс)</t>
  </si>
  <si>
    <t xml:space="preserve">підготовка гідрогеологічних матеріалів </t>
  </si>
  <si>
    <t>Послуги з чищення первинних відстійників очисних споруд</t>
  </si>
  <si>
    <t>підготовка гідрогеологічних матеріалів (ГДС, ІТНВПВ)</t>
  </si>
  <si>
    <t xml:space="preserve">інструмент </t>
  </si>
  <si>
    <t>публікація оголошень в пресі (ОВД)</t>
  </si>
  <si>
    <t xml:space="preserve">Навчання </t>
  </si>
  <si>
    <t>Пломби</t>
  </si>
  <si>
    <t>виготовлення решітки (абонвідділ)</t>
  </si>
  <si>
    <t>Заправка картриджа</t>
  </si>
  <si>
    <t>Разом 2020-2021 р поповнення статутного капіталу</t>
  </si>
  <si>
    <t>Разом  2020-2021р фінпідтримка</t>
  </si>
  <si>
    <t>профінансовано 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</si>
</sst>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2" fontId="0" fillId="0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3" zoomScale="130" zoomScaleNormal="130" workbookViewId="0">
      <selection activeCell="A3" sqref="A3:E3"/>
    </sheetView>
  </sheetViews>
  <sheetFormatPr defaultRowHeight="15" x14ac:dyDescent="0.25"/>
  <cols>
    <col min="1" max="1" width="51.7109375" customWidth="1"/>
    <col min="2" max="2" width="28.85546875" style="3" customWidth="1"/>
    <col min="3" max="3" width="2.85546875" customWidth="1"/>
    <col min="4" max="4" width="56.5703125" customWidth="1"/>
    <col min="5" max="5" width="16.57031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1</v>
      </c>
      <c r="D2" s="2" t="s">
        <v>2</v>
      </c>
    </row>
    <row r="3" spans="1:5" x14ac:dyDescent="0.25">
      <c r="A3" s="4" t="s">
        <v>3</v>
      </c>
      <c r="B3" s="4"/>
      <c r="C3" s="4"/>
      <c r="D3" s="4"/>
      <c r="E3" s="4"/>
    </row>
    <row r="4" spans="1:5" x14ac:dyDescent="0.25">
      <c r="A4" s="5" t="s">
        <v>4</v>
      </c>
      <c r="B4" s="6">
        <v>195750</v>
      </c>
      <c r="D4" s="7" t="s">
        <v>5</v>
      </c>
      <c r="E4" s="6">
        <v>37442.82</v>
      </c>
    </row>
    <row r="5" spans="1:5" ht="30" x14ac:dyDescent="0.25">
      <c r="A5" s="5" t="s">
        <v>6</v>
      </c>
      <c r="B5" s="6">
        <v>46500</v>
      </c>
      <c r="D5" s="7" t="s">
        <v>7</v>
      </c>
      <c r="E5" s="6">
        <v>186147.6</v>
      </c>
    </row>
    <row r="6" spans="1:5" ht="13.5" customHeight="1" x14ac:dyDescent="0.25">
      <c r="A6" s="5" t="s">
        <v>8</v>
      </c>
      <c r="B6" s="6">
        <v>49950</v>
      </c>
      <c r="D6" s="7" t="s">
        <v>9</v>
      </c>
      <c r="E6" s="8">
        <v>22400</v>
      </c>
    </row>
    <row r="7" spans="1:5" x14ac:dyDescent="0.25">
      <c r="A7" s="9" t="s">
        <v>10</v>
      </c>
      <c r="B7" s="10">
        <f>SUM(B4:B6)</f>
        <v>292200</v>
      </c>
      <c r="D7" s="11" t="s">
        <v>10</v>
      </c>
      <c r="E7" s="10">
        <f>SUM(E4:E6)</f>
        <v>245990.42</v>
      </c>
    </row>
    <row r="8" spans="1:5" ht="15" customHeight="1" x14ac:dyDescent="0.25">
      <c r="A8" s="12" t="s">
        <v>11</v>
      </c>
      <c r="B8" s="13"/>
      <c r="C8" s="13"/>
      <c r="E8" s="14"/>
    </row>
    <row r="9" spans="1:5" x14ac:dyDescent="0.25">
      <c r="A9" s="7" t="s">
        <v>12</v>
      </c>
      <c r="B9" s="6">
        <v>169877.7</v>
      </c>
      <c r="C9" s="3"/>
      <c r="D9" s="7" t="s">
        <v>13</v>
      </c>
      <c r="E9" s="6">
        <v>770644.21</v>
      </c>
    </row>
    <row r="10" spans="1:5" x14ac:dyDescent="0.25">
      <c r="A10" s="7" t="s">
        <v>14</v>
      </c>
      <c r="B10" s="6">
        <v>37985.089999999997</v>
      </c>
      <c r="C10" s="3"/>
      <c r="D10" s="7" t="s">
        <v>14</v>
      </c>
      <c r="E10" s="6">
        <v>171863.36</v>
      </c>
    </row>
    <row r="11" spans="1:5" x14ac:dyDescent="0.25">
      <c r="A11" s="7" t="s">
        <v>15</v>
      </c>
      <c r="B11" s="6">
        <v>3165.47</v>
      </c>
      <c r="C11" s="3"/>
      <c r="D11" s="7" t="s">
        <v>15</v>
      </c>
      <c r="E11" s="6">
        <v>14356.04</v>
      </c>
    </row>
    <row r="12" spans="1:5" x14ac:dyDescent="0.25">
      <c r="A12" s="7" t="s">
        <v>16</v>
      </c>
      <c r="B12" s="6">
        <v>47349.22</v>
      </c>
      <c r="D12" s="7" t="s">
        <v>16</v>
      </c>
      <c r="E12" s="6">
        <v>202196.69</v>
      </c>
    </row>
    <row r="13" spans="1:5" x14ac:dyDescent="0.25">
      <c r="A13" s="7" t="s">
        <v>17</v>
      </c>
      <c r="B13" s="6">
        <v>1751</v>
      </c>
      <c r="D13" s="7" t="s">
        <v>18</v>
      </c>
      <c r="E13" s="6">
        <v>1575</v>
      </c>
    </row>
    <row r="14" spans="1:5" x14ac:dyDescent="0.25">
      <c r="A14" s="7" t="s">
        <v>19</v>
      </c>
      <c r="B14" s="6">
        <f>427+919.5+318.05+39134+200</f>
        <v>40998.550000000003</v>
      </c>
      <c r="D14" s="7" t="s">
        <v>20</v>
      </c>
      <c r="E14" s="6">
        <f>1913.04+1498.03+1913.04+1218.24</f>
        <v>6542.3499999999995</v>
      </c>
    </row>
    <row r="15" spans="1:5" x14ac:dyDescent="0.25">
      <c r="A15" s="7" t="s">
        <v>21</v>
      </c>
      <c r="B15" s="6">
        <f>1380+192+192+192+192</f>
        <v>2148</v>
      </c>
      <c r="D15" s="7" t="s">
        <v>21</v>
      </c>
      <c r="E15" s="6">
        <v>312</v>
      </c>
    </row>
    <row r="16" spans="1:5" x14ac:dyDescent="0.25">
      <c r="A16" s="7" t="s">
        <v>22</v>
      </c>
      <c r="B16" s="6">
        <v>500</v>
      </c>
      <c r="D16" s="7" t="s">
        <v>23</v>
      </c>
      <c r="E16" s="6">
        <f>1275</f>
        <v>1275</v>
      </c>
    </row>
    <row r="17" spans="1:5" x14ac:dyDescent="0.25">
      <c r="A17" s="7" t="s">
        <v>24</v>
      </c>
      <c r="B17" s="6">
        <f>2448.08+630</f>
        <v>3078.08</v>
      </c>
      <c r="D17" s="7" t="s">
        <v>25</v>
      </c>
      <c r="E17" s="6">
        <f>294515.64+3224.53</f>
        <v>297740.17000000004</v>
      </c>
    </row>
    <row r="18" spans="1:5" x14ac:dyDescent="0.25">
      <c r="A18" s="7" t="s">
        <v>26</v>
      </c>
      <c r="B18" s="6">
        <v>10000</v>
      </c>
      <c r="D18" s="7" t="s">
        <v>27</v>
      </c>
      <c r="E18" s="6">
        <f>1280+775.43+1416.96</f>
        <v>3472.39</v>
      </c>
    </row>
    <row r="19" spans="1:5" x14ac:dyDescent="0.25">
      <c r="A19" s="7" t="s">
        <v>28</v>
      </c>
      <c r="B19" s="6">
        <v>9696</v>
      </c>
      <c r="D19" s="7" t="s">
        <v>29</v>
      </c>
      <c r="E19" s="6">
        <v>600</v>
      </c>
    </row>
    <row r="20" spans="1:5" x14ac:dyDescent="0.25">
      <c r="A20" s="7" t="s">
        <v>30</v>
      </c>
      <c r="B20" s="6">
        <f>37380+5800+4275</f>
        <v>47455</v>
      </c>
      <c r="D20" s="7" t="s">
        <v>31</v>
      </c>
      <c r="E20" s="6">
        <v>1350</v>
      </c>
    </row>
    <row r="21" spans="1:5" x14ac:dyDescent="0.25">
      <c r="A21" s="7" t="s">
        <v>32</v>
      </c>
      <c r="B21" s="6">
        <v>15417.36</v>
      </c>
      <c r="D21" s="7" t="s">
        <v>33</v>
      </c>
      <c r="E21" s="6">
        <f>3595.94*2</f>
        <v>7191.88</v>
      </c>
    </row>
    <row r="22" spans="1:5" x14ac:dyDescent="0.25">
      <c r="A22" s="7" t="s">
        <v>34</v>
      </c>
      <c r="B22" s="6">
        <v>43437.599999999999</v>
      </c>
      <c r="D22" s="7" t="s">
        <v>35</v>
      </c>
      <c r="E22" s="6">
        <v>4612.8</v>
      </c>
    </row>
    <row r="23" spans="1:5" x14ac:dyDescent="0.25">
      <c r="A23" s="7" t="s">
        <v>36</v>
      </c>
      <c r="B23" s="6">
        <f>4000+5504.78</f>
        <v>9504.7799999999988</v>
      </c>
      <c r="D23" s="7" t="s">
        <v>37</v>
      </c>
      <c r="E23" s="6">
        <v>49000</v>
      </c>
    </row>
    <row r="24" spans="1:5" x14ac:dyDescent="0.25">
      <c r="A24" s="7" t="s">
        <v>38</v>
      </c>
      <c r="B24" s="6">
        <f>17854.66+14000</f>
        <v>31854.66</v>
      </c>
      <c r="D24" s="7" t="s">
        <v>39</v>
      </c>
      <c r="E24" s="6">
        <f>2954-312</f>
        <v>2642</v>
      </c>
    </row>
    <row r="25" spans="1:5" x14ac:dyDescent="0.25">
      <c r="A25" s="7" t="s">
        <v>40</v>
      </c>
      <c r="B25" s="6">
        <f>38360+7000+38360+22280</f>
        <v>106000</v>
      </c>
      <c r="D25" s="5" t="s">
        <v>41</v>
      </c>
      <c r="E25" s="5">
        <f>7200+5500</f>
        <v>12700</v>
      </c>
    </row>
    <row r="26" spans="1:5" x14ac:dyDescent="0.25">
      <c r="A26" s="7" t="s">
        <v>42</v>
      </c>
      <c r="B26" s="6">
        <v>2212.25</v>
      </c>
      <c r="D26" s="5" t="s">
        <v>43</v>
      </c>
      <c r="E26" s="5">
        <v>2160</v>
      </c>
    </row>
    <row r="27" spans="1:5" ht="17.25" customHeight="1" x14ac:dyDescent="0.25">
      <c r="A27" s="7" t="s">
        <v>44</v>
      </c>
      <c r="B27" s="6">
        <v>48976.25</v>
      </c>
      <c r="D27" s="5" t="s">
        <v>45</v>
      </c>
      <c r="E27" s="5">
        <v>9540</v>
      </c>
    </row>
    <row r="28" spans="1:5" x14ac:dyDescent="0.25">
      <c r="A28" s="7" t="s">
        <v>46</v>
      </c>
      <c r="B28" s="6">
        <v>32000</v>
      </c>
      <c r="D28" s="5" t="s">
        <v>47</v>
      </c>
      <c r="E28" s="5">
        <v>299993.40000000002</v>
      </c>
    </row>
    <row r="29" spans="1:5" ht="14.25" customHeight="1" x14ac:dyDescent="0.25">
      <c r="A29" s="7" t="s">
        <v>48</v>
      </c>
      <c r="B29" s="6">
        <v>89940</v>
      </c>
      <c r="D29" s="5"/>
      <c r="E29" s="5"/>
    </row>
    <row r="30" spans="1:5" x14ac:dyDescent="0.25">
      <c r="A30" s="7" t="s">
        <v>49</v>
      </c>
      <c r="B30" s="6">
        <v>6821.6</v>
      </c>
      <c r="D30" s="5"/>
      <c r="E30" s="5"/>
    </row>
    <row r="31" spans="1:5" x14ac:dyDescent="0.25">
      <c r="A31" s="7" t="s">
        <v>50</v>
      </c>
      <c r="B31" s="6">
        <f>4605.12+4000</f>
        <v>8605.119999999999</v>
      </c>
      <c r="D31" s="5"/>
      <c r="E31" s="5"/>
    </row>
    <row r="32" spans="1:5" x14ac:dyDescent="0.25">
      <c r="A32" s="7" t="s">
        <v>51</v>
      </c>
      <c r="B32" s="6">
        <v>1720</v>
      </c>
      <c r="D32" s="5"/>
      <c r="E32" s="5"/>
    </row>
    <row r="33" spans="1:5" x14ac:dyDescent="0.25">
      <c r="A33" s="7" t="s">
        <v>52</v>
      </c>
      <c r="B33" s="6">
        <v>17922.599999999999</v>
      </c>
      <c r="D33" s="5"/>
      <c r="E33" s="5"/>
    </row>
    <row r="34" spans="1:5" x14ac:dyDescent="0.25">
      <c r="A34" s="7" t="s">
        <v>53</v>
      </c>
      <c r="B34" s="6">
        <v>2404.56</v>
      </c>
      <c r="D34" s="5"/>
      <c r="E34" s="5"/>
    </row>
    <row r="35" spans="1:5" x14ac:dyDescent="0.25">
      <c r="A35" s="7" t="s">
        <v>54</v>
      </c>
      <c r="B35" s="6">
        <v>150</v>
      </c>
      <c r="D35" s="15"/>
      <c r="E35" s="5"/>
    </row>
    <row r="36" spans="1:5" x14ac:dyDescent="0.25">
      <c r="A36" s="11" t="s">
        <v>10</v>
      </c>
      <c r="B36" s="10">
        <f>SUM(B9:B35)</f>
        <v>790970.89</v>
      </c>
      <c r="D36" s="11" t="s">
        <v>10</v>
      </c>
      <c r="E36" s="10">
        <f>SUM(E9:E35)</f>
        <v>1859767.29</v>
      </c>
    </row>
    <row r="38" spans="1:5" x14ac:dyDescent="0.25">
      <c r="A38" s="7" t="s">
        <v>55</v>
      </c>
      <c r="B38" s="6">
        <f>B7+E7</f>
        <v>538190.42000000004</v>
      </c>
    </row>
    <row r="39" spans="1:5" x14ac:dyDescent="0.25">
      <c r="A39" s="7" t="s">
        <v>56</v>
      </c>
      <c r="B39" s="6">
        <f>B36+E36</f>
        <v>2650738.1800000002</v>
      </c>
    </row>
    <row r="40" spans="1:5" x14ac:dyDescent="0.25">
      <c r="A40" s="16" t="s">
        <v>57</v>
      </c>
      <c r="B40" s="17">
        <f>B38+B39</f>
        <v>3188928.6</v>
      </c>
    </row>
    <row r="41" spans="1:5" x14ac:dyDescent="0.25">
      <c r="A41" s="18"/>
    </row>
    <row r="42" spans="1:5" x14ac:dyDescent="0.25">
      <c r="A42" s="18"/>
    </row>
    <row r="43" spans="1:5" x14ac:dyDescent="0.25">
      <c r="A43" s="18"/>
    </row>
    <row r="44" spans="1:5" x14ac:dyDescent="0.25">
      <c r="A44" s="18"/>
    </row>
    <row r="45" spans="1:5" x14ac:dyDescent="0.25">
      <c r="A45" s="18"/>
    </row>
    <row r="46" spans="1:5" x14ac:dyDescent="0.25">
      <c r="A46" s="18"/>
    </row>
  </sheetData>
  <mergeCells count="2">
    <mergeCell ref="A1:E1"/>
    <mergeCell ref="A3:E3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2021-08-06T13:04:16Z</dcterms:created>
  <dcterms:modified xsi:type="dcterms:W3CDTF">2021-08-06T13:04:47Z</dcterms:modified>
</cp:coreProperties>
</file>