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iя\Desktop\30.01.2017\14 30.01.2017 Додатки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P33" i="1" l="1"/>
  <c r="R33" i="1" s="1"/>
  <c r="S33" i="1" s="1"/>
  <c r="P99" i="1"/>
  <c r="P47" i="1"/>
  <c r="R47" i="1" s="1"/>
  <c r="S47" i="1" s="1"/>
  <c r="P46" i="1"/>
  <c r="R46" i="1"/>
  <c r="S46" i="1" s="1"/>
  <c r="P32" i="1"/>
  <c r="R32" i="1"/>
  <c r="P14" i="1"/>
  <c r="R14" i="1" s="1"/>
  <c r="S14" i="1" s="1"/>
  <c r="P16" i="1"/>
  <c r="R16" i="1" s="1"/>
  <c r="S16" i="1" s="1"/>
  <c r="P18" i="1"/>
  <c r="R18" i="1" s="1"/>
  <c r="S18" i="1" s="1"/>
  <c r="P19" i="1"/>
  <c r="P17" i="1"/>
  <c r="R17" i="1" s="1"/>
  <c r="S17" i="1" s="1"/>
  <c r="P15" i="1"/>
  <c r="R15" i="1" s="1"/>
  <c r="S15" i="1" s="1"/>
  <c r="P28" i="1"/>
  <c r="R28" i="1" s="1"/>
  <c r="S28" i="1" s="1"/>
  <c r="P30" i="1"/>
  <c r="P34" i="1"/>
  <c r="R34" i="1" s="1"/>
  <c r="S34" i="1" s="1"/>
  <c r="P39" i="1"/>
  <c r="R39" i="1" s="1"/>
  <c r="S39" i="1" s="1"/>
  <c r="P40" i="1"/>
  <c r="R40" i="1" s="1"/>
  <c r="S40" i="1" s="1"/>
  <c r="P44" i="1"/>
  <c r="P41" i="1"/>
  <c r="R41" i="1"/>
  <c r="P42" i="1"/>
  <c r="R42" i="1"/>
  <c r="P43" i="1"/>
  <c r="R43" i="1" s="1"/>
  <c r="S43" i="1" s="1"/>
  <c r="P49" i="1"/>
  <c r="P51" i="1"/>
  <c r="P52" i="1"/>
  <c r="P53" i="1"/>
  <c r="R53" i="1" s="1"/>
  <c r="S53" i="1" s="1"/>
  <c r="P55" i="1"/>
  <c r="P56" i="1"/>
  <c r="P57" i="1"/>
  <c r="P58" i="1"/>
  <c r="P62" i="1"/>
  <c r="P64" i="1"/>
  <c r="P67" i="1"/>
  <c r="P68" i="1"/>
  <c r="P69" i="1"/>
  <c r="R69" i="1" s="1"/>
  <c r="S69" i="1" s="1"/>
  <c r="P70" i="1"/>
  <c r="P71" i="1"/>
  <c r="R71" i="1" s="1"/>
  <c r="S71" i="1" s="1"/>
  <c r="P72" i="1"/>
  <c r="P73" i="1"/>
  <c r="R73" i="1" s="1"/>
  <c r="S73" i="1" s="1"/>
  <c r="P74" i="1"/>
  <c r="P76" i="1"/>
  <c r="P77" i="1"/>
  <c r="P78" i="1"/>
  <c r="P75" i="1"/>
  <c r="P80" i="1"/>
  <c r="P84" i="1"/>
  <c r="P85" i="1"/>
  <c r="P87" i="1"/>
  <c r="P91" i="1"/>
  <c r="P94" i="1"/>
  <c r="P95" i="1"/>
  <c r="P88" i="1"/>
  <c r="P89" i="1"/>
  <c r="P98" i="1"/>
  <c r="P61" i="1"/>
  <c r="P11" i="1"/>
  <c r="R11" i="1" s="1"/>
  <c r="S11" i="1" s="1"/>
  <c r="P12" i="1"/>
  <c r="P13" i="1"/>
  <c r="P20" i="1"/>
  <c r="P21" i="1"/>
  <c r="P22" i="1"/>
  <c r="P23" i="1"/>
  <c r="P24" i="1"/>
  <c r="R24" i="1"/>
  <c r="P25" i="1"/>
  <c r="P26" i="1"/>
  <c r="P27" i="1"/>
  <c r="P29" i="1"/>
  <c r="R29" i="1" s="1"/>
  <c r="S29" i="1" s="1"/>
  <c r="P31" i="1"/>
  <c r="P35" i="1"/>
  <c r="R35" i="1" s="1"/>
  <c r="S35" i="1" s="1"/>
  <c r="P45" i="1"/>
  <c r="P48" i="1"/>
  <c r="P50" i="1"/>
  <c r="P54" i="1"/>
  <c r="P59" i="1"/>
  <c r="P60" i="1"/>
  <c r="R60" i="1" s="1"/>
  <c r="S60" i="1" s="1"/>
  <c r="P63" i="1"/>
  <c r="P65" i="1"/>
  <c r="P66" i="1"/>
  <c r="P79" i="1"/>
  <c r="P86" i="1"/>
  <c r="P90" i="1"/>
  <c r="P92" i="1"/>
  <c r="P93" i="1"/>
  <c r="Q93" i="1"/>
  <c r="P96" i="1"/>
  <c r="P97" i="1"/>
  <c r="S24" i="1"/>
  <c r="R21" i="1"/>
  <c r="S21" i="1" s="1"/>
  <c r="R13" i="1"/>
  <c r="S13" i="1" s="1"/>
  <c r="R45" i="1"/>
  <c r="S45" i="1" s="1"/>
  <c r="R31" i="1"/>
  <c r="S31" i="1" s="1"/>
  <c r="R27" i="1"/>
  <c r="S27" i="1" s="1"/>
  <c r="R25" i="1"/>
  <c r="S25" i="1"/>
  <c r="R23" i="1"/>
  <c r="R20" i="1"/>
  <c r="S23" i="1"/>
  <c r="S41" i="1"/>
  <c r="S32" i="1"/>
  <c r="R98" i="1"/>
  <c r="R89" i="1"/>
  <c r="R84" i="1"/>
  <c r="S84" i="1" s="1"/>
  <c r="R70" i="1"/>
  <c r="R68" i="1"/>
  <c r="S68" i="1" s="1"/>
  <c r="R67" i="1"/>
  <c r="S67" i="1" s="1"/>
  <c r="R61" i="1"/>
  <c r="S61" i="1" s="1"/>
  <c r="R58" i="1"/>
  <c r="S58" i="1" s="1"/>
  <c r="R57" i="1"/>
  <c r="S57" i="1" s="1"/>
  <c r="R22" i="1"/>
  <c r="S22" i="1" s="1"/>
  <c r="R87" i="1"/>
  <c r="R75" i="1"/>
  <c r="R56" i="1"/>
  <c r="R96" i="1"/>
  <c r="S96" i="1"/>
  <c r="R86" i="1"/>
  <c r="R63" i="1"/>
  <c r="Q50" i="1"/>
  <c r="R50" i="1"/>
  <c r="R64" i="1"/>
  <c r="S20" i="1"/>
  <c r="R94" i="1"/>
  <c r="R77" i="1"/>
  <c r="S77" i="1" s="1"/>
  <c r="R72" i="1"/>
  <c r="S72" i="1" s="1"/>
  <c r="R52" i="1"/>
  <c r="S52" i="1" s="1"/>
  <c r="R26" i="1"/>
  <c r="S26" i="1" s="1"/>
  <c r="R12" i="1"/>
  <c r="S12" i="1" s="1"/>
  <c r="R88" i="1"/>
  <c r="R74" i="1"/>
  <c r="S74" i="1" s="1"/>
  <c r="R92" i="1"/>
  <c r="R66" i="1"/>
  <c r="R59" i="1"/>
  <c r="R51" i="1"/>
  <c r="S42" i="1"/>
  <c r="R80" i="1"/>
  <c r="S80" i="1" s="1"/>
  <c r="R91" i="1"/>
  <c r="S91" i="1" s="1"/>
  <c r="R54" i="1"/>
  <c r="S54" i="1"/>
  <c r="R79" i="1"/>
  <c r="S79" i="1"/>
  <c r="R93" i="1"/>
  <c r="S93" i="1"/>
  <c r="R97" i="1"/>
  <c r="S97" i="1"/>
  <c r="R65" i="1"/>
  <c r="Q48" i="1"/>
  <c r="S48" i="1" s="1"/>
  <c r="R95" i="1"/>
  <c r="R85" i="1"/>
  <c r="R78" i="1"/>
  <c r="S78" i="1"/>
  <c r="R76" i="1"/>
  <c r="R62" i="1"/>
  <c r="S62" i="1" s="1"/>
  <c r="R55" i="1"/>
  <c r="S55" i="1" s="1"/>
  <c r="R49" i="1"/>
  <c r="S49" i="1" s="1"/>
  <c r="R44" i="1"/>
  <c r="S44" i="1" s="1"/>
  <c r="R30" i="1"/>
  <c r="S30" i="1" s="1"/>
  <c r="R19" i="1"/>
  <c r="S19" i="1" s="1"/>
  <c r="R99" i="1"/>
  <c r="S99" i="1" s="1"/>
  <c r="S98" i="1"/>
  <c r="S94" i="1"/>
  <c r="S89" i="1"/>
  <c r="S88" i="1"/>
  <c r="S87" i="1"/>
  <c r="S86" i="1"/>
  <c r="S70" i="1"/>
  <c r="S56" i="1"/>
  <c r="S50" i="1"/>
  <c r="R48" i="1"/>
  <c r="S76" i="1"/>
  <c r="S66" i="1"/>
  <c r="S85" i="1"/>
  <c r="S51" i="1"/>
  <c r="S63" i="1"/>
  <c r="S75" i="1"/>
  <c r="R90" i="1"/>
  <c r="S90" i="1" s="1"/>
  <c r="S95" i="1"/>
  <c r="S59" i="1"/>
  <c r="S92" i="1"/>
  <c r="S65" i="1"/>
  <c r="S64" i="1"/>
</calcChain>
</file>

<file path=xl/sharedStrings.xml><?xml version="1.0" encoding="utf-8"?>
<sst xmlns="http://schemas.openxmlformats.org/spreadsheetml/2006/main" count="123" uniqueCount="72">
  <si>
    <t>розчищення снігу, посипання частини прибуд.території, призначеної для проходу та проїзду, протиож. сумішами</t>
  </si>
  <si>
    <t>номер будин-ку</t>
  </si>
  <si>
    <t>рентабе-льність 5%</t>
  </si>
  <si>
    <t>енерго-постача-ння ліфтів</t>
  </si>
  <si>
    <t>освітле-ння місць загально-го користу-вання і підвалів</t>
  </si>
  <si>
    <t>поточ-ний ремонт констру-ктивних елемен-тів</t>
  </si>
  <si>
    <t>обслуго-вування димовен-тиляцій-них каналів</t>
  </si>
  <si>
    <t>ТО внутрішньобудинко-вих систем: хол.водопостача-ння, водовідведення, теплопостачання, зливової каналізації</t>
  </si>
  <si>
    <t>техніч-не обслу-говува-ння ліфтів</t>
  </si>
  <si>
    <t>обслуго-вування систем диспет-чериза-ції</t>
  </si>
  <si>
    <t>прибира-ння підвалу, тех. поверхів, та покрівлі</t>
  </si>
  <si>
    <t>прибира-ння прибуди-нкової терито-рії</t>
  </si>
  <si>
    <r>
      <t>загаль-на площа будин-ку, м</t>
    </r>
    <r>
      <rPr>
        <vertAlign val="superscript"/>
        <sz val="8"/>
        <rFont val="Times New Roman"/>
        <family val="1"/>
        <charset val="204"/>
      </rPr>
      <t>2</t>
    </r>
  </si>
  <si>
    <t>22а</t>
  </si>
  <si>
    <t>8А</t>
  </si>
  <si>
    <t>18А</t>
  </si>
  <si>
    <t>155А</t>
  </si>
  <si>
    <t>248А</t>
  </si>
  <si>
    <t>143А</t>
  </si>
  <si>
    <t>3А</t>
  </si>
  <si>
    <t>78А</t>
  </si>
  <si>
    <t>58б</t>
  </si>
  <si>
    <t>119А</t>
  </si>
  <si>
    <t>1Г</t>
  </si>
  <si>
    <t>ПДВ 20%</t>
  </si>
  <si>
    <t>3Г</t>
  </si>
  <si>
    <t>Керуючий справами виконкому</t>
  </si>
  <si>
    <t>Л.Г. Сосненко</t>
  </si>
  <si>
    <t>№ зп</t>
  </si>
  <si>
    <r>
      <t>усього собівар-тість, грн./м</t>
    </r>
    <r>
      <rPr>
        <vertAlign val="superscript"/>
        <sz val="8"/>
        <rFont val="Calibri"/>
        <family val="2"/>
        <charset val="204"/>
      </rPr>
      <t>²</t>
    </r>
  </si>
  <si>
    <t>1 пров. Макаренка</t>
  </si>
  <si>
    <t>2 пров. Маяковського</t>
  </si>
  <si>
    <t>1 пров. Маяковського</t>
  </si>
  <si>
    <t>4 пров. Маяковського</t>
  </si>
  <si>
    <t>2 пров. Полтавської</t>
  </si>
  <si>
    <t>вул. 9 Травня</t>
  </si>
  <si>
    <t>вул. Берегова</t>
  </si>
  <si>
    <t>вул. Воликівських</t>
  </si>
  <si>
    <t>вул. Горького</t>
  </si>
  <si>
    <t>вул. Горького (1 поверх)</t>
  </si>
  <si>
    <t xml:space="preserve">вул. Горького </t>
  </si>
  <si>
    <t>Продовження додатка 1</t>
  </si>
  <si>
    <t>вул. Петра Калнишевського</t>
  </si>
  <si>
    <t>вул. Залізнична</t>
  </si>
  <si>
    <t>вул. Індустріальна</t>
  </si>
  <si>
    <t>вул. Декабристів</t>
  </si>
  <si>
    <r>
      <t xml:space="preserve">вул. Маяковського </t>
    </r>
    <r>
      <rPr>
        <sz val="9"/>
        <rFont val="Times New Roman"/>
        <family val="1"/>
        <charset val="204"/>
      </rPr>
      <t>(1 поверх)</t>
    </r>
  </si>
  <si>
    <t xml:space="preserve">вул. Маяковського </t>
  </si>
  <si>
    <t>вул. Макаренка</t>
  </si>
  <si>
    <t>вул. Коржівська</t>
  </si>
  <si>
    <t>вул. Київська</t>
  </si>
  <si>
    <t>вул. Гетьмана Мазепи</t>
  </si>
  <si>
    <t>вул. Петропавлівська</t>
  </si>
  <si>
    <t>вул. Полтавська</t>
  </si>
  <si>
    <t>вул. Пушкіна</t>
  </si>
  <si>
    <t>вул. Лермонтова</t>
  </si>
  <si>
    <t>вул. Сумська</t>
  </si>
  <si>
    <t>вул. Гостиннодвірська</t>
  </si>
  <si>
    <t>вул. Пригородська</t>
  </si>
  <si>
    <t>вул. Римаренків</t>
  </si>
  <si>
    <t>вул. Всіхсвятська</t>
  </si>
  <si>
    <t>вул. Маяковського</t>
  </si>
  <si>
    <t>вул. Покровський узвіз</t>
  </si>
  <si>
    <t>3 пров. Червоної</t>
  </si>
  <si>
    <t>Назва вулиці</t>
  </si>
  <si>
    <r>
      <t>Назва послуг з утримання будиків і споруд та прибудинкових територій, грн./м</t>
    </r>
    <r>
      <rPr>
        <vertAlign val="superscript"/>
        <sz val="10"/>
        <rFont val="Calibri"/>
        <family val="2"/>
        <charset val="204"/>
      </rPr>
      <t>²</t>
    </r>
  </si>
  <si>
    <t>усього</t>
  </si>
  <si>
    <t>у т.ч. АДС</t>
  </si>
  <si>
    <r>
      <t>тариф, грн./м</t>
    </r>
    <r>
      <rPr>
        <vertAlign val="superscript"/>
        <sz val="8"/>
        <rFont val="Calibri"/>
        <family val="2"/>
        <charset val="204"/>
      </rPr>
      <t>²</t>
    </r>
  </si>
  <si>
    <t>пл. Гнідаша</t>
  </si>
  <si>
    <t>Додаток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 рішення виконкому міської ради 30.01.2017 № 14</t>
  </si>
  <si>
    <t>ТАРИФИ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послуги з утримання будинків і споруд та прибудинкових територій,  які надає населенню комунальне підприємство "Житло-Експлуатація"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</si>
</sst>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20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vertAlign val="superscript"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8"/>
      <name val="Calibri"/>
      <family val="2"/>
      <charset val="204"/>
    </font>
    <font>
      <vertAlign val="superscript"/>
      <sz val="10"/>
      <name val="Calibri"/>
      <family val="2"/>
      <charset val="204"/>
    </font>
    <font>
      <sz val="10"/>
      <name val="Arial Cyr"/>
      <charset val="204"/>
    </font>
    <font>
      <sz val="8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3" fillId="0" borderId="0"/>
    <xf numFmtId="0" fontId="13" fillId="0" borderId="0"/>
    <xf numFmtId="0" fontId="13" fillId="0" borderId="0"/>
  </cellStyleXfs>
  <cellXfs count="70">
    <xf numFmtId="0" fontId="0" fillId="0" borderId="0" xfId="0"/>
    <xf numFmtId="0" fontId="4" fillId="0" borderId="1" xfId="0" applyFont="1" applyBorder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/>
    <xf numFmtId="2" fontId="2" fillId="0" borderId="2" xfId="0" applyNumberFormat="1" applyFont="1" applyBorder="1"/>
    <xf numFmtId="165" fontId="2" fillId="0" borderId="0" xfId="0" applyNumberFormat="1" applyFont="1" applyBorder="1"/>
    <xf numFmtId="2" fontId="2" fillId="0" borderId="0" xfId="0" applyNumberFormat="1" applyFont="1" applyBorder="1"/>
    <xf numFmtId="0" fontId="2" fillId="0" borderId="0" xfId="0" applyFont="1" applyFill="1" applyBorder="1" applyAlignment="1">
      <alignment horizontal="center"/>
    </xf>
    <xf numFmtId="164" fontId="12" fillId="0" borderId="2" xfId="0" applyNumberFormat="1" applyFont="1" applyFill="1" applyBorder="1"/>
    <xf numFmtId="0" fontId="1" fillId="0" borderId="0" xfId="0" applyFont="1" applyBorder="1"/>
    <xf numFmtId="0" fontId="6" fillId="0" borderId="0" xfId="0" applyFont="1" applyFill="1" applyBorder="1" applyAlignment="1">
      <alignment horizontal="left" vertical="top" wrapText="1"/>
    </xf>
    <xf numFmtId="166" fontId="2" fillId="0" borderId="0" xfId="0" applyNumberFormat="1" applyFont="1" applyFill="1" applyBorder="1" applyAlignment="1" applyProtection="1"/>
    <xf numFmtId="164" fontId="1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 vertical="top" wrapText="1"/>
    </xf>
    <xf numFmtId="0" fontId="0" fillId="0" borderId="0" xfId="0" applyFont="1" applyBorder="1"/>
    <xf numFmtId="164" fontId="11" fillId="0" borderId="0" xfId="0" applyNumberFormat="1" applyFont="1" applyFill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6" fillId="0" borderId="2" xfId="0" applyFont="1" applyBorder="1"/>
    <xf numFmtId="164" fontId="2" fillId="0" borderId="2" xfId="0" applyNumberFormat="1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2" fillId="0" borderId="2" xfId="0" applyNumberFormat="1" applyFont="1" applyFill="1" applyBorder="1"/>
    <xf numFmtId="0" fontId="6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/>
    </xf>
    <xf numFmtId="166" fontId="2" fillId="0" borderId="2" xfId="0" applyNumberFormat="1" applyFont="1" applyFill="1" applyBorder="1" applyAlignment="1" applyProtection="1"/>
    <xf numFmtId="164" fontId="2" fillId="0" borderId="2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166" fontId="1" fillId="0" borderId="0" xfId="0" applyNumberFormat="1" applyFont="1" applyFill="1" applyBorder="1" applyAlignment="1" applyProtection="1"/>
    <xf numFmtId="0" fontId="2" fillId="0" borderId="2" xfId="0" applyFont="1" applyFill="1" applyBorder="1"/>
    <xf numFmtId="165" fontId="2" fillId="0" borderId="2" xfId="0" applyNumberFormat="1" applyFont="1" applyFill="1" applyBorder="1"/>
    <xf numFmtId="2" fontId="2" fillId="0" borderId="2" xfId="0" applyNumberFormat="1" applyFont="1" applyFill="1" applyBorder="1"/>
    <xf numFmtId="0" fontId="1" fillId="0" borderId="2" xfId="0" applyFont="1" applyBorder="1" applyAlignment="1">
      <alignment horizontal="center"/>
    </xf>
    <xf numFmtId="164" fontId="14" fillId="0" borderId="0" xfId="0" applyNumberFormat="1" applyFont="1" applyFill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164" fontId="2" fillId="0" borderId="0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164" fontId="2" fillId="0" borderId="4" xfId="0" applyNumberFormat="1" applyFont="1" applyBorder="1"/>
    <xf numFmtId="164" fontId="2" fillId="0" borderId="4" xfId="0" applyNumberFormat="1" applyFont="1" applyFill="1" applyBorder="1"/>
    <xf numFmtId="165" fontId="2" fillId="0" borderId="4" xfId="0" applyNumberFormat="1" applyFont="1" applyBorder="1"/>
    <xf numFmtId="2" fontId="2" fillId="0" borderId="4" xfId="0" applyNumberFormat="1" applyFont="1" applyBorder="1"/>
    <xf numFmtId="0" fontId="18" fillId="0" borderId="0" xfId="0" applyFont="1"/>
    <xf numFmtId="164" fontId="19" fillId="0" borderId="2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 shrinkToFit="1"/>
    </xf>
    <xf numFmtId="0" fontId="2" fillId="0" borderId="2" xfId="0" applyFont="1" applyBorder="1" applyAlignment="1">
      <alignment horizontal="center"/>
    </xf>
    <xf numFmtId="0" fontId="10" fillId="0" borderId="0" xfId="0" applyFont="1" applyAlignment="1">
      <alignment horizontal="center" wrapText="1" shrinkToFit="1"/>
    </xf>
    <xf numFmtId="0" fontId="9" fillId="0" borderId="0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4" xfId="2"/>
    <cellStyle name="Обычн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1"/>
  <sheetViews>
    <sheetView tabSelected="1" topLeftCell="A94" workbookViewId="0">
      <selection activeCell="N1" sqref="N1:S1"/>
    </sheetView>
  </sheetViews>
  <sheetFormatPr defaultRowHeight="12.75" x14ac:dyDescent="0.2"/>
  <cols>
    <col min="1" max="1" width="3.7109375" customWidth="1"/>
    <col min="2" max="2" width="23.28515625" customWidth="1"/>
    <col min="3" max="3" width="5.28515625" customWidth="1"/>
    <col min="4" max="4" width="6.140625" customWidth="1"/>
    <col min="5" max="5" width="6.85546875" customWidth="1"/>
    <col min="6" max="6" width="7.140625" customWidth="1"/>
    <col min="7" max="7" width="5.85546875" customWidth="1"/>
    <col min="8" max="8" width="6.42578125" customWidth="1"/>
    <col min="9" max="9" width="6.85546875" customWidth="1"/>
    <col min="10" max="10" width="7.85546875" customWidth="1"/>
    <col min="11" max="11" width="7" customWidth="1"/>
    <col min="12" max="12" width="6.28515625" customWidth="1"/>
    <col min="14" max="15" width="6.5703125" customWidth="1"/>
    <col min="16" max="16" width="6.7109375" customWidth="1"/>
    <col min="17" max="17" width="6.5703125" customWidth="1"/>
    <col min="18" max="18" width="6.28515625" customWidth="1"/>
    <col min="19" max="19" width="5.42578125" customWidth="1"/>
  </cols>
  <sheetData>
    <row r="1" spans="1:19" ht="56.25" customHeight="1" x14ac:dyDescent="0.2">
      <c r="N1" s="60" t="s">
        <v>70</v>
      </c>
      <c r="O1" s="60"/>
      <c r="P1" s="60"/>
      <c r="Q1" s="60"/>
      <c r="R1" s="60"/>
      <c r="S1" s="60"/>
    </row>
    <row r="2" spans="1:19" ht="16.5" customHeight="1" x14ac:dyDescent="0.2">
      <c r="B2" s="62" t="s">
        <v>71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12.75" customHeight="1" x14ac:dyDescent="0.2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ht="12.75" customHeight="1" x14ac:dyDescent="0.2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6" spans="1:19" ht="12.75" customHeight="1" x14ac:dyDescent="0.2">
      <c r="A6" s="59" t="s">
        <v>28</v>
      </c>
      <c r="B6" s="59" t="s">
        <v>64</v>
      </c>
      <c r="C6" s="59" t="s">
        <v>1</v>
      </c>
      <c r="D6" s="56" t="s">
        <v>12</v>
      </c>
      <c r="E6" s="61" t="s">
        <v>65</v>
      </c>
      <c r="F6" s="61"/>
      <c r="G6" s="61"/>
      <c r="H6" s="61"/>
      <c r="I6" s="61"/>
      <c r="J6" s="61"/>
      <c r="K6" s="61"/>
      <c r="L6" s="61"/>
      <c r="M6" s="61"/>
      <c r="N6" s="61"/>
      <c r="O6" s="61"/>
      <c r="P6" s="56" t="s">
        <v>29</v>
      </c>
      <c r="Q6" s="56" t="s">
        <v>2</v>
      </c>
      <c r="R6" s="56" t="s">
        <v>24</v>
      </c>
      <c r="S6" s="56" t="s">
        <v>68</v>
      </c>
    </row>
    <row r="7" spans="1:19" x14ac:dyDescent="0.2">
      <c r="A7" s="59"/>
      <c r="B7" s="59"/>
      <c r="C7" s="59"/>
      <c r="D7" s="57"/>
      <c r="E7" s="59" t="s">
        <v>11</v>
      </c>
      <c r="F7" s="59" t="s">
        <v>10</v>
      </c>
      <c r="G7" s="59" t="s">
        <v>8</v>
      </c>
      <c r="H7" s="59" t="s">
        <v>9</v>
      </c>
      <c r="I7" s="64" t="s">
        <v>7</v>
      </c>
      <c r="J7" s="65"/>
      <c r="K7" s="59" t="s">
        <v>6</v>
      </c>
      <c r="L7" s="59" t="s">
        <v>5</v>
      </c>
      <c r="M7" s="59" t="s">
        <v>0</v>
      </c>
      <c r="N7" s="59" t="s">
        <v>4</v>
      </c>
      <c r="O7" s="59" t="s">
        <v>3</v>
      </c>
      <c r="P7" s="57"/>
      <c r="Q7" s="57"/>
      <c r="R7" s="57"/>
      <c r="S7" s="57"/>
    </row>
    <row r="8" spans="1:19" ht="72.75" customHeight="1" x14ac:dyDescent="0.2">
      <c r="A8" s="59"/>
      <c r="B8" s="59"/>
      <c r="C8" s="59"/>
      <c r="D8" s="57"/>
      <c r="E8" s="59"/>
      <c r="F8" s="59"/>
      <c r="G8" s="59"/>
      <c r="H8" s="59"/>
      <c r="I8" s="66"/>
      <c r="J8" s="67"/>
      <c r="K8" s="59"/>
      <c r="L8" s="59"/>
      <c r="M8" s="59"/>
      <c r="N8" s="59"/>
      <c r="O8" s="59"/>
      <c r="P8" s="57"/>
      <c r="Q8" s="57"/>
      <c r="R8" s="57"/>
      <c r="S8" s="57"/>
    </row>
    <row r="9" spans="1:19" ht="39" customHeight="1" x14ac:dyDescent="0.2">
      <c r="A9" s="59"/>
      <c r="B9" s="59"/>
      <c r="C9" s="59"/>
      <c r="D9" s="58"/>
      <c r="E9" s="59"/>
      <c r="F9" s="59"/>
      <c r="G9" s="59"/>
      <c r="H9" s="59"/>
      <c r="I9" s="23" t="s">
        <v>66</v>
      </c>
      <c r="J9" s="22" t="s">
        <v>67</v>
      </c>
      <c r="K9" s="59"/>
      <c r="L9" s="59"/>
      <c r="M9" s="59"/>
      <c r="N9" s="59"/>
      <c r="O9" s="59"/>
      <c r="P9" s="58"/>
      <c r="Q9" s="58"/>
      <c r="R9" s="58"/>
      <c r="S9" s="58"/>
    </row>
    <row r="10" spans="1:19" x14ac:dyDescent="0.2">
      <c r="A10" s="20">
        <v>1</v>
      </c>
      <c r="B10" s="20">
        <v>2</v>
      </c>
      <c r="C10" s="20">
        <v>3</v>
      </c>
      <c r="D10" s="20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1">
        <v>11</v>
      </c>
      <c r="L10" s="1">
        <v>12</v>
      </c>
      <c r="M10" s="1">
        <v>13</v>
      </c>
      <c r="N10" s="1">
        <v>14</v>
      </c>
      <c r="O10" s="1">
        <v>15</v>
      </c>
      <c r="P10" s="1">
        <v>16</v>
      </c>
      <c r="Q10" s="1">
        <v>17</v>
      </c>
      <c r="R10" s="1">
        <v>18</v>
      </c>
      <c r="S10" s="21">
        <v>19</v>
      </c>
    </row>
    <row r="11" spans="1:19" ht="12" customHeight="1" x14ac:dyDescent="0.2">
      <c r="A11" s="34">
        <v>1</v>
      </c>
      <c r="B11" s="2" t="s">
        <v>30</v>
      </c>
      <c r="C11" s="17">
        <v>8</v>
      </c>
      <c r="D11" s="17">
        <v>29.5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4.5499999999999999E-2</v>
      </c>
      <c r="L11" s="19">
        <v>3.3300000000000003E-2</v>
      </c>
      <c r="M11" s="8">
        <v>0</v>
      </c>
      <c r="N11" s="19">
        <v>0</v>
      </c>
      <c r="O11" s="19">
        <v>0</v>
      </c>
      <c r="P11" s="3">
        <f>SUM(E11:O11)</f>
        <v>7.8800000000000009E-2</v>
      </c>
      <c r="Q11" s="3">
        <v>3.0000000000000001E-3</v>
      </c>
      <c r="R11" s="3">
        <f>(P11+Q11)*0.2</f>
        <v>1.6360000000000003E-2</v>
      </c>
      <c r="S11" s="4">
        <f>P11+Q11+R11</f>
        <v>9.8160000000000011E-2</v>
      </c>
    </row>
    <row r="12" spans="1:19" x14ac:dyDescent="0.2">
      <c r="A12" s="34">
        <v>2</v>
      </c>
      <c r="B12" s="18" t="s">
        <v>31</v>
      </c>
      <c r="C12" s="17">
        <v>10</v>
      </c>
      <c r="D12" s="17">
        <v>26.72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4.5499999999999999E-2</v>
      </c>
      <c r="L12" s="19">
        <v>3.3300000000000003E-2</v>
      </c>
      <c r="M12" s="8">
        <v>0</v>
      </c>
      <c r="N12" s="19">
        <v>0</v>
      </c>
      <c r="O12" s="19">
        <v>0</v>
      </c>
      <c r="P12" s="3">
        <f>SUM(E12:O12)</f>
        <v>7.8800000000000009E-2</v>
      </c>
      <c r="Q12" s="3">
        <v>3.0000000000000001E-3</v>
      </c>
      <c r="R12" s="3">
        <f t="shared" ref="R12:R68" si="0">(P12+Q12)*0.2</f>
        <v>1.6360000000000003E-2</v>
      </c>
      <c r="S12" s="4">
        <f t="shared" ref="S12:S68" si="1">P12+Q12+R12</f>
        <v>9.8160000000000011E-2</v>
      </c>
    </row>
    <row r="13" spans="1:19" x14ac:dyDescent="0.2">
      <c r="A13" s="34">
        <v>3</v>
      </c>
      <c r="B13" s="18" t="s">
        <v>32</v>
      </c>
      <c r="C13" s="17">
        <v>33</v>
      </c>
      <c r="D13" s="17">
        <v>39.1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4.5499999999999999E-2</v>
      </c>
      <c r="L13" s="19">
        <v>3.3300000000000003E-2</v>
      </c>
      <c r="M13" s="8">
        <v>0</v>
      </c>
      <c r="N13" s="19">
        <v>0</v>
      </c>
      <c r="O13" s="19">
        <v>0</v>
      </c>
      <c r="P13" s="3">
        <f>SUM(E13:O13)</f>
        <v>7.8800000000000009E-2</v>
      </c>
      <c r="Q13" s="3">
        <v>3.0000000000000001E-3</v>
      </c>
      <c r="R13" s="3">
        <f t="shared" si="0"/>
        <v>1.6360000000000003E-2</v>
      </c>
      <c r="S13" s="4">
        <f t="shared" si="1"/>
        <v>9.8160000000000011E-2</v>
      </c>
    </row>
    <row r="14" spans="1:19" x14ac:dyDescent="0.2">
      <c r="A14" s="34">
        <v>4</v>
      </c>
      <c r="B14" s="18" t="s">
        <v>33</v>
      </c>
      <c r="C14" s="17">
        <v>1</v>
      </c>
      <c r="D14" s="17">
        <v>2151.1999999999998</v>
      </c>
      <c r="E14" s="19">
        <v>0.36980000000000002</v>
      </c>
      <c r="F14" s="19">
        <v>5.0099999999999999E-2</v>
      </c>
      <c r="G14" s="19">
        <v>0</v>
      </c>
      <c r="H14" s="19">
        <v>0</v>
      </c>
      <c r="I14" s="19">
        <v>0.72099999999999997</v>
      </c>
      <c r="J14" s="8">
        <v>0.2165</v>
      </c>
      <c r="K14" s="19">
        <v>5.5399999999999998E-2</v>
      </c>
      <c r="L14" s="19">
        <v>0.94569999999999999</v>
      </c>
      <c r="M14" s="8">
        <v>0.12280000000000001</v>
      </c>
      <c r="N14" s="19">
        <v>0.45019999999999999</v>
      </c>
      <c r="O14" s="19">
        <v>0</v>
      </c>
      <c r="P14" s="3">
        <f>SUM(E14:O14)-J14</f>
        <v>2.7149999999999999</v>
      </c>
      <c r="Q14" s="3">
        <v>8.2000000000000003E-2</v>
      </c>
      <c r="R14" s="3">
        <f t="shared" si="0"/>
        <v>0.55940000000000001</v>
      </c>
      <c r="S14" s="4">
        <f t="shared" si="1"/>
        <v>3.3563999999999998</v>
      </c>
    </row>
    <row r="15" spans="1:19" x14ac:dyDescent="0.2">
      <c r="A15" s="34">
        <v>5</v>
      </c>
      <c r="B15" s="18" t="s">
        <v>33</v>
      </c>
      <c r="C15" s="17" t="s">
        <v>14</v>
      </c>
      <c r="D15" s="17">
        <v>806.9</v>
      </c>
      <c r="E15" s="19">
        <v>0.37709999999999999</v>
      </c>
      <c r="F15" s="19">
        <v>5.1299999999999998E-2</v>
      </c>
      <c r="G15" s="19">
        <v>0</v>
      </c>
      <c r="H15" s="19">
        <v>0</v>
      </c>
      <c r="I15" s="19">
        <v>0.75180000000000002</v>
      </c>
      <c r="J15" s="8">
        <v>0.22170000000000001</v>
      </c>
      <c r="K15" s="19">
        <v>5.67E-2</v>
      </c>
      <c r="L15" s="19">
        <v>0.75239999999999996</v>
      </c>
      <c r="M15" s="8">
        <v>0.12570000000000001</v>
      </c>
      <c r="N15" s="19">
        <v>0.34060000000000001</v>
      </c>
      <c r="O15" s="19">
        <v>0</v>
      </c>
      <c r="P15" s="3">
        <f t="shared" ref="P15:P73" si="2">SUM(E15:O15)-J15</f>
        <v>2.4556000000000004</v>
      </c>
      <c r="Q15" s="3">
        <v>7.2999999999999995E-2</v>
      </c>
      <c r="R15" s="3">
        <f t="shared" si="0"/>
        <v>0.50572000000000006</v>
      </c>
      <c r="S15" s="4">
        <f t="shared" si="1"/>
        <v>3.0343200000000006</v>
      </c>
    </row>
    <row r="16" spans="1:19" x14ac:dyDescent="0.2">
      <c r="A16" s="34">
        <v>6</v>
      </c>
      <c r="B16" s="2" t="s">
        <v>34</v>
      </c>
      <c r="C16" s="17">
        <v>2</v>
      </c>
      <c r="D16" s="17">
        <v>1376.1</v>
      </c>
      <c r="E16" s="19">
        <v>0.3664</v>
      </c>
      <c r="F16" s="19">
        <v>4.9799999999999997E-2</v>
      </c>
      <c r="G16" s="19">
        <v>0</v>
      </c>
      <c r="H16" s="19">
        <v>0</v>
      </c>
      <c r="I16" s="19">
        <v>0.70979999999999999</v>
      </c>
      <c r="J16" s="24">
        <v>0.21529999999999999</v>
      </c>
      <c r="K16" s="19">
        <v>5.5100000000000003E-2</v>
      </c>
      <c r="L16" s="19">
        <v>0.94110000000000005</v>
      </c>
      <c r="M16" s="24">
        <v>0.1221</v>
      </c>
      <c r="N16" s="19">
        <v>0.4476</v>
      </c>
      <c r="O16" s="19">
        <v>0</v>
      </c>
      <c r="P16" s="3">
        <f t="shared" si="2"/>
        <v>2.6919</v>
      </c>
      <c r="Q16" s="3">
        <v>8.2000000000000003E-2</v>
      </c>
      <c r="R16" s="3">
        <f t="shared" si="0"/>
        <v>0.55477999999999994</v>
      </c>
      <c r="S16" s="4">
        <f t="shared" si="1"/>
        <v>3.3286799999999999</v>
      </c>
    </row>
    <row r="17" spans="1:19" x14ac:dyDescent="0.2">
      <c r="A17" s="34">
        <v>7</v>
      </c>
      <c r="B17" s="2" t="s">
        <v>35</v>
      </c>
      <c r="C17" s="17" t="s">
        <v>13</v>
      </c>
      <c r="D17" s="17">
        <v>682.3</v>
      </c>
      <c r="E17" s="19">
        <v>0</v>
      </c>
      <c r="F17" s="19">
        <v>4.3099999999999999E-2</v>
      </c>
      <c r="G17" s="19">
        <v>0</v>
      </c>
      <c r="H17" s="19">
        <v>0</v>
      </c>
      <c r="I17" s="19">
        <v>0.60950000000000004</v>
      </c>
      <c r="J17" s="24">
        <v>0.1862</v>
      </c>
      <c r="K17" s="19">
        <v>4.7600000000000003E-2</v>
      </c>
      <c r="L17" s="19">
        <v>0.6905</v>
      </c>
      <c r="M17" s="24">
        <v>0</v>
      </c>
      <c r="N17" s="19">
        <v>0.28610000000000002</v>
      </c>
      <c r="O17" s="19">
        <v>0</v>
      </c>
      <c r="P17" s="3">
        <f t="shared" si="2"/>
        <v>1.6768000000000003</v>
      </c>
      <c r="Q17" s="3">
        <v>5.8999999999999997E-2</v>
      </c>
      <c r="R17" s="3">
        <f t="shared" si="0"/>
        <v>0.34716000000000008</v>
      </c>
      <c r="S17" s="4">
        <f t="shared" si="1"/>
        <v>2.0829600000000004</v>
      </c>
    </row>
    <row r="18" spans="1:19" x14ac:dyDescent="0.2">
      <c r="A18" s="34">
        <v>8</v>
      </c>
      <c r="B18" s="2" t="s">
        <v>36</v>
      </c>
      <c r="C18" s="17" t="s">
        <v>15</v>
      </c>
      <c r="D18" s="17">
        <v>772.9</v>
      </c>
      <c r="E18" s="19">
        <v>0.3735</v>
      </c>
      <c r="F18" s="19">
        <v>0</v>
      </c>
      <c r="G18" s="19">
        <v>0</v>
      </c>
      <c r="H18" s="19">
        <v>0</v>
      </c>
      <c r="I18" s="19">
        <v>0.68630000000000002</v>
      </c>
      <c r="J18" s="24">
        <v>0.21859999999999999</v>
      </c>
      <c r="K18" s="19">
        <v>0.1118</v>
      </c>
      <c r="L18" s="19">
        <v>0.77439999999999998</v>
      </c>
      <c r="M18" s="24">
        <v>0.124</v>
      </c>
      <c r="N18" s="19">
        <v>0.33589999999999998</v>
      </c>
      <c r="O18" s="19">
        <v>0</v>
      </c>
      <c r="P18" s="3">
        <f t="shared" si="2"/>
        <v>2.4059000000000004</v>
      </c>
      <c r="Q18" s="3">
        <v>7.1999999999999995E-2</v>
      </c>
      <c r="R18" s="3">
        <f t="shared" si="0"/>
        <v>0.49558000000000013</v>
      </c>
      <c r="S18" s="4">
        <f t="shared" si="1"/>
        <v>2.9734800000000003</v>
      </c>
    </row>
    <row r="19" spans="1:19" x14ac:dyDescent="0.2">
      <c r="A19" s="34">
        <v>9</v>
      </c>
      <c r="B19" s="2" t="s">
        <v>36</v>
      </c>
      <c r="C19" s="17">
        <v>18</v>
      </c>
      <c r="D19" s="17">
        <v>476.2</v>
      </c>
      <c r="E19" s="19">
        <v>0.37140000000000001</v>
      </c>
      <c r="F19" s="19">
        <v>0</v>
      </c>
      <c r="G19" s="19">
        <v>0</v>
      </c>
      <c r="H19" s="19">
        <v>0</v>
      </c>
      <c r="I19" s="19">
        <v>0.71789999999999998</v>
      </c>
      <c r="J19" s="24">
        <v>0.21740000000000001</v>
      </c>
      <c r="K19" s="19">
        <v>0.11119999999999999</v>
      </c>
      <c r="L19" s="19">
        <v>0.79810000000000003</v>
      </c>
      <c r="M19" s="24">
        <v>0.12330000000000001</v>
      </c>
      <c r="N19" s="19">
        <v>0.33410000000000001</v>
      </c>
      <c r="O19" s="19">
        <v>0</v>
      </c>
      <c r="P19" s="3">
        <f t="shared" si="2"/>
        <v>2.456</v>
      </c>
      <c r="Q19" s="3">
        <v>7.3999999999999996E-2</v>
      </c>
      <c r="R19" s="3">
        <f t="shared" si="0"/>
        <v>0.50600000000000001</v>
      </c>
      <c r="S19" s="4">
        <f t="shared" si="1"/>
        <v>3.0359999999999996</v>
      </c>
    </row>
    <row r="20" spans="1:19" x14ac:dyDescent="0.2">
      <c r="A20" s="34">
        <v>10</v>
      </c>
      <c r="B20" s="2" t="s">
        <v>37</v>
      </c>
      <c r="C20" s="17">
        <v>11</v>
      </c>
      <c r="D20" s="17">
        <v>44.8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8.5599999999999996E-2</v>
      </c>
      <c r="L20" s="19">
        <v>3.1300000000000001E-2</v>
      </c>
      <c r="M20" s="24">
        <v>0</v>
      </c>
      <c r="N20" s="19">
        <v>0</v>
      </c>
      <c r="O20" s="19">
        <v>0</v>
      </c>
      <c r="P20" s="3">
        <f t="shared" si="2"/>
        <v>0.1169</v>
      </c>
      <c r="Q20" s="3">
        <v>5.0000000000000001E-3</v>
      </c>
      <c r="R20" s="3">
        <f t="shared" si="0"/>
        <v>2.4380000000000002E-2</v>
      </c>
      <c r="S20" s="4">
        <f t="shared" si="1"/>
        <v>0.14628000000000002</v>
      </c>
    </row>
    <row r="21" spans="1:19" x14ac:dyDescent="0.2">
      <c r="A21" s="34">
        <v>11</v>
      </c>
      <c r="B21" s="2" t="s">
        <v>37</v>
      </c>
      <c r="C21" s="17">
        <v>5</v>
      </c>
      <c r="D21" s="17">
        <v>65.099999999999994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8.5599999999999996E-2</v>
      </c>
      <c r="L21" s="19">
        <v>3.1300000000000001E-2</v>
      </c>
      <c r="M21" s="24">
        <v>0</v>
      </c>
      <c r="N21" s="19">
        <v>0</v>
      </c>
      <c r="O21" s="19">
        <v>0</v>
      </c>
      <c r="P21" s="3">
        <f t="shared" si="2"/>
        <v>0.1169</v>
      </c>
      <c r="Q21" s="3">
        <v>5.0000000000000001E-3</v>
      </c>
      <c r="R21" s="3">
        <f t="shared" si="0"/>
        <v>2.4380000000000002E-2</v>
      </c>
      <c r="S21" s="4">
        <f t="shared" si="1"/>
        <v>0.14628000000000002</v>
      </c>
    </row>
    <row r="22" spans="1:19" x14ac:dyDescent="0.2">
      <c r="A22" s="34">
        <v>12</v>
      </c>
      <c r="B22" s="2" t="s">
        <v>37</v>
      </c>
      <c r="C22" s="17">
        <v>9</v>
      </c>
      <c r="D22" s="17">
        <v>81.8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8.5599999999999996E-2</v>
      </c>
      <c r="L22" s="19">
        <v>3.1300000000000001E-2</v>
      </c>
      <c r="M22" s="24">
        <v>0</v>
      </c>
      <c r="N22" s="19">
        <v>0</v>
      </c>
      <c r="O22" s="19">
        <v>0</v>
      </c>
      <c r="P22" s="3">
        <f t="shared" si="2"/>
        <v>0.1169</v>
      </c>
      <c r="Q22" s="3">
        <v>5.0000000000000001E-3</v>
      </c>
      <c r="R22" s="3">
        <f t="shared" si="0"/>
        <v>2.4380000000000002E-2</v>
      </c>
      <c r="S22" s="4">
        <f t="shared" si="1"/>
        <v>0.14628000000000002</v>
      </c>
    </row>
    <row r="23" spans="1:19" x14ac:dyDescent="0.2">
      <c r="A23" s="34">
        <v>13</v>
      </c>
      <c r="B23" s="2" t="s">
        <v>69</v>
      </c>
      <c r="C23" s="17">
        <v>10</v>
      </c>
      <c r="D23" s="17">
        <v>51.5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8.5599999999999996E-2</v>
      </c>
      <c r="L23" s="19">
        <v>3.1300000000000001E-2</v>
      </c>
      <c r="M23" s="24">
        <v>0</v>
      </c>
      <c r="N23" s="19">
        <v>0</v>
      </c>
      <c r="O23" s="19">
        <v>0</v>
      </c>
      <c r="P23" s="3">
        <f t="shared" si="2"/>
        <v>0.1169</v>
      </c>
      <c r="Q23" s="3">
        <v>5.0000000000000001E-3</v>
      </c>
      <c r="R23" s="3">
        <f t="shared" si="0"/>
        <v>2.4380000000000002E-2</v>
      </c>
      <c r="S23" s="4">
        <f t="shared" si="1"/>
        <v>0.14628000000000002</v>
      </c>
    </row>
    <row r="24" spans="1:19" x14ac:dyDescent="0.2">
      <c r="A24" s="34">
        <v>14</v>
      </c>
      <c r="B24" s="2" t="s">
        <v>69</v>
      </c>
      <c r="C24" s="17">
        <v>9</v>
      </c>
      <c r="D24" s="17">
        <v>18.5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8.5599999999999996E-2</v>
      </c>
      <c r="L24" s="19">
        <v>3.1300000000000001E-2</v>
      </c>
      <c r="M24" s="8">
        <v>0</v>
      </c>
      <c r="N24" s="19">
        <v>0</v>
      </c>
      <c r="O24" s="19">
        <v>0</v>
      </c>
      <c r="P24" s="3">
        <f t="shared" si="2"/>
        <v>0.1169</v>
      </c>
      <c r="Q24" s="3">
        <v>5.0000000000000001E-3</v>
      </c>
      <c r="R24" s="3">
        <f t="shared" si="0"/>
        <v>2.4380000000000002E-2</v>
      </c>
      <c r="S24" s="4">
        <f t="shared" si="1"/>
        <v>0.14628000000000002</v>
      </c>
    </row>
    <row r="25" spans="1:19" x14ac:dyDescent="0.2">
      <c r="A25" s="34">
        <v>15</v>
      </c>
      <c r="B25" s="2" t="s">
        <v>38</v>
      </c>
      <c r="C25" s="17">
        <v>111</v>
      </c>
      <c r="D25" s="17">
        <v>31.6</v>
      </c>
      <c r="E25" s="19">
        <v>0.37580000000000002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0.1129</v>
      </c>
      <c r="L25" s="19">
        <v>0.91449999999999998</v>
      </c>
      <c r="M25" s="24">
        <v>0.12520000000000001</v>
      </c>
      <c r="N25" s="19">
        <v>0</v>
      </c>
      <c r="O25" s="19">
        <v>0</v>
      </c>
      <c r="P25" s="3">
        <f t="shared" si="2"/>
        <v>1.5284</v>
      </c>
      <c r="Q25" s="3">
        <v>4.4999999999999998E-2</v>
      </c>
      <c r="R25" s="3">
        <f t="shared" si="0"/>
        <v>0.31468000000000002</v>
      </c>
      <c r="S25" s="4">
        <f t="shared" si="1"/>
        <v>1.88808</v>
      </c>
    </row>
    <row r="26" spans="1:19" x14ac:dyDescent="0.2">
      <c r="A26" s="34">
        <v>16</v>
      </c>
      <c r="B26" s="2" t="s">
        <v>38</v>
      </c>
      <c r="C26" s="17">
        <v>113</v>
      </c>
      <c r="D26" s="17">
        <v>43.8</v>
      </c>
      <c r="E26" s="19">
        <v>0.4466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0.13370000000000001</v>
      </c>
      <c r="L26" s="19">
        <v>4.8899999999999999E-2</v>
      </c>
      <c r="M26" s="24">
        <v>0.14829999999999999</v>
      </c>
      <c r="N26" s="19">
        <v>0</v>
      </c>
      <c r="O26" s="19">
        <v>0</v>
      </c>
      <c r="P26" s="3">
        <f>SUM(E26:O26)</f>
        <v>0.77749999999999997</v>
      </c>
      <c r="Q26" s="3">
        <v>1.9E-2</v>
      </c>
      <c r="R26" s="3">
        <f t="shared" si="0"/>
        <v>0.1593</v>
      </c>
      <c r="S26" s="4">
        <f t="shared" si="1"/>
        <v>0.95579999999999998</v>
      </c>
    </row>
    <row r="27" spans="1:19" x14ac:dyDescent="0.2">
      <c r="A27" s="34">
        <v>17</v>
      </c>
      <c r="B27" s="2" t="s">
        <v>38</v>
      </c>
      <c r="C27" s="17">
        <v>115</v>
      </c>
      <c r="D27" s="17">
        <v>86.4</v>
      </c>
      <c r="E27" s="19">
        <v>0.4466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0.13370000000000001</v>
      </c>
      <c r="L27" s="19">
        <v>4.8899999999999999E-2</v>
      </c>
      <c r="M27" s="24">
        <v>0.14829999999999999</v>
      </c>
      <c r="N27" s="19">
        <v>0</v>
      </c>
      <c r="O27" s="19">
        <v>0</v>
      </c>
      <c r="P27" s="3">
        <f t="shared" si="2"/>
        <v>0.77749999999999997</v>
      </c>
      <c r="Q27" s="3">
        <v>1.9E-2</v>
      </c>
      <c r="R27" s="3">
        <f t="shared" si="0"/>
        <v>0.1593</v>
      </c>
      <c r="S27" s="4">
        <f t="shared" si="1"/>
        <v>0.95579999999999998</v>
      </c>
    </row>
    <row r="28" spans="1:19" x14ac:dyDescent="0.2">
      <c r="A28" s="34">
        <v>18</v>
      </c>
      <c r="B28" s="2" t="s">
        <v>38</v>
      </c>
      <c r="C28" s="17">
        <v>117</v>
      </c>
      <c r="D28" s="17">
        <v>357.7</v>
      </c>
      <c r="E28" s="19">
        <v>0.38500000000000001</v>
      </c>
      <c r="F28" s="19">
        <v>5.2200000000000003E-2</v>
      </c>
      <c r="G28" s="19">
        <v>0</v>
      </c>
      <c r="H28" s="19">
        <v>0</v>
      </c>
      <c r="I28" s="19">
        <v>0</v>
      </c>
      <c r="J28" s="19">
        <v>0</v>
      </c>
      <c r="K28" s="19">
        <v>0.1153</v>
      </c>
      <c r="L28" s="19">
        <v>0.82250000000000001</v>
      </c>
      <c r="M28" s="24">
        <v>0.12790000000000001</v>
      </c>
      <c r="N28" s="19">
        <v>0.3463</v>
      </c>
      <c r="O28" s="19">
        <v>0</v>
      </c>
      <c r="P28" s="3">
        <f t="shared" si="2"/>
        <v>1.8492</v>
      </c>
      <c r="Q28" s="3">
        <v>5.3999999999999999E-2</v>
      </c>
      <c r="R28" s="3">
        <f t="shared" si="0"/>
        <v>0.38064000000000003</v>
      </c>
      <c r="S28" s="4">
        <f t="shared" si="1"/>
        <v>2.2838400000000001</v>
      </c>
    </row>
    <row r="29" spans="1:19" x14ac:dyDescent="0.2">
      <c r="A29" s="34">
        <v>19</v>
      </c>
      <c r="B29" s="2" t="s">
        <v>38</v>
      </c>
      <c r="C29" s="17">
        <v>50</v>
      </c>
      <c r="D29" s="17">
        <v>325.39999999999998</v>
      </c>
      <c r="E29" s="19">
        <v>0</v>
      </c>
      <c r="F29" s="19">
        <v>4.7699999999999999E-2</v>
      </c>
      <c r="G29" s="19">
        <v>0</v>
      </c>
      <c r="H29" s="19">
        <v>0</v>
      </c>
      <c r="I29" s="19">
        <v>0.64739999999999998</v>
      </c>
      <c r="J29" s="24">
        <v>0.20619999999999999</v>
      </c>
      <c r="K29" s="19">
        <v>5.28E-2</v>
      </c>
      <c r="L29" s="19">
        <v>0.74039999999999995</v>
      </c>
      <c r="M29" s="24">
        <v>0</v>
      </c>
      <c r="N29" s="19">
        <v>0</v>
      </c>
      <c r="O29" s="19">
        <v>0</v>
      </c>
      <c r="P29" s="3">
        <f t="shared" si="2"/>
        <v>1.4883</v>
      </c>
      <c r="Q29" s="3">
        <v>4.7E-2</v>
      </c>
      <c r="R29" s="3">
        <f t="shared" si="0"/>
        <v>0.30706</v>
      </c>
      <c r="S29" s="4">
        <f t="shared" si="1"/>
        <v>1.8423599999999998</v>
      </c>
    </row>
    <row r="30" spans="1:19" x14ac:dyDescent="0.2">
      <c r="A30" s="34">
        <v>20</v>
      </c>
      <c r="B30" s="2" t="s">
        <v>38</v>
      </c>
      <c r="C30" s="17" t="s">
        <v>16</v>
      </c>
      <c r="D30" s="17">
        <v>849</v>
      </c>
      <c r="E30" s="19">
        <v>0.37619999999999998</v>
      </c>
      <c r="F30" s="19">
        <v>5.1200000000000002E-2</v>
      </c>
      <c r="G30" s="19">
        <v>0</v>
      </c>
      <c r="H30" s="19">
        <v>0</v>
      </c>
      <c r="I30" s="19">
        <v>0.69389999999999996</v>
      </c>
      <c r="J30" s="24">
        <v>0.221</v>
      </c>
      <c r="K30" s="19">
        <v>0.11310000000000001</v>
      </c>
      <c r="L30" s="19">
        <v>0.78059999999999996</v>
      </c>
      <c r="M30" s="24">
        <v>0.12540000000000001</v>
      </c>
      <c r="N30" s="19">
        <v>0.33960000000000001</v>
      </c>
      <c r="O30" s="19">
        <v>0</v>
      </c>
      <c r="P30" s="3">
        <f t="shared" si="2"/>
        <v>2.4799999999999995</v>
      </c>
      <c r="Q30" s="3">
        <v>7.2999999999999995E-2</v>
      </c>
      <c r="R30" s="3">
        <f t="shared" si="0"/>
        <v>0.51059999999999994</v>
      </c>
      <c r="S30" s="4">
        <f t="shared" si="1"/>
        <v>3.0635999999999992</v>
      </c>
    </row>
    <row r="31" spans="1:19" x14ac:dyDescent="0.2">
      <c r="A31" s="34">
        <v>21</v>
      </c>
      <c r="B31" s="2" t="s">
        <v>38</v>
      </c>
      <c r="C31" s="17">
        <v>194</v>
      </c>
      <c r="D31" s="17">
        <v>25.5</v>
      </c>
      <c r="E31" s="19">
        <v>0.52690000000000003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7.9200000000000007E-2</v>
      </c>
      <c r="L31" s="19">
        <v>5.79E-2</v>
      </c>
      <c r="M31" s="24">
        <v>0</v>
      </c>
      <c r="N31" s="19">
        <v>0</v>
      </c>
      <c r="O31" s="19">
        <v>0</v>
      </c>
      <c r="P31" s="3">
        <f t="shared" si="2"/>
        <v>0.66400000000000003</v>
      </c>
      <c r="Q31" s="3">
        <v>1.4E-2</v>
      </c>
      <c r="R31" s="3">
        <f t="shared" si="0"/>
        <v>0.13560000000000003</v>
      </c>
      <c r="S31" s="4">
        <f t="shared" si="1"/>
        <v>0.8136000000000001</v>
      </c>
    </row>
    <row r="32" spans="1:19" x14ac:dyDescent="0.2">
      <c r="A32" s="54">
        <v>22</v>
      </c>
      <c r="B32" s="2" t="s">
        <v>39</v>
      </c>
      <c r="C32" s="17" t="s">
        <v>17</v>
      </c>
      <c r="D32" s="17">
        <v>189.7</v>
      </c>
      <c r="E32" s="19">
        <v>0.37619999999999998</v>
      </c>
      <c r="F32" s="19">
        <v>5.0999999999999997E-2</v>
      </c>
      <c r="G32" s="19">
        <v>0</v>
      </c>
      <c r="H32" s="19">
        <v>0</v>
      </c>
      <c r="I32" s="19">
        <v>0.73080000000000001</v>
      </c>
      <c r="J32" s="24">
        <v>0.22020000000000001</v>
      </c>
      <c r="K32" s="19">
        <v>5.6300000000000003E-2</v>
      </c>
      <c r="L32" s="19">
        <v>0.80489999999999995</v>
      </c>
      <c r="M32" s="24">
        <v>0.1249</v>
      </c>
      <c r="N32" s="2">
        <v>0.46729999999999999</v>
      </c>
      <c r="O32" s="19">
        <v>0</v>
      </c>
      <c r="P32" s="3">
        <f t="shared" si="2"/>
        <v>2.6113999999999993</v>
      </c>
      <c r="Q32" s="3">
        <v>7.8E-2</v>
      </c>
      <c r="R32" s="3">
        <f t="shared" si="0"/>
        <v>0.5378799999999998</v>
      </c>
      <c r="S32" s="4">
        <f t="shared" si="1"/>
        <v>3.227279999999999</v>
      </c>
    </row>
    <row r="33" spans="1:20" x14ac:dyDescent="0.2">
      <c r="A33" s="55"/>
      <c r="B33" s="2" t="s">
        <v>40</v>
      </c>
      <c r="C33" s="17" t="s">
        <v>17</v>
      </c>
      <c r="D33" s="17">
        <v>1724.4</v>
      </c>
      <c r="E33" s="19">
        <v>0.33810000000000001</v>
      </c>
      <c r="F33" s="19">
        <v>4.58E-2</v>
      </c>
      <c r="G33" s="19">
        <v>0.63090000000000002</v>
      </c>
      <c r="H33" s="19">
        <v>0</v>
      </c>
      <c r="I33" s="19">
        <v>0.65680000000000005</v>
      </c>
      <c r="J33" s="24">
        <v>0.19789999999999999</v>
      </c>
      <c r="K33" s="19">
        <v>5.0599999999999999E-2</v>
      </c>
      <c r="L33" s="19">
        <v>0.72350000000000003</v>
      </c>
      <c r="M33" s="24">
        <v>0.1123</v>
      </c>
      <c r="N33" s="2">
        <v>0.42</v>
      </c>
      <c r="O33" s="19">
        <v>0.31109999999999999</v>
      </c>
      <c r="P33" s="3">
        <f>O33+N33+M33+L33+K33+I33+G33+F33+E33</f>
        <v>3.2890999999999999</v>
      </c>
      <c r="Q33" s="3">
        <v>0.129</v>
      </c>
      <c r="R33" s="3">
        <f t="shared" si="0"/>
        <v>0.68362000000000001</v>
      </c>
      <c r="S33" s="4">
        <f t="shared" si="1"/>
        <v>4.1017200000000003</v>
      </c>
    </row>
    <row r="34" spans="1:20" x14ac:dyDescent="0.2">
      <c r="A34" s="34">
        <v>23</v>
      </c>
      <c r="B34" s="2" t="s">
        <v>38</v>
      </c>
      <c r="C34" s="17">
        <v>240</v>
      </c>
      <c r="D34" s="17">
        <v>3059.1</v>
      </c>
      <c r="E34" s="19">
        <v>0.38250000000000001</v>
      </c>
      <c r="F34" s="19">
        <v>5.1799999999999999E-2</v>
      </c>
      <c r="G34" s="19">
        <v>0</v>
      </c>
      <c r="H34" s="19">
        <v>0</v>
      </c>
      <c r="I34" s="19">
        <v>0.75629999999999997</v>
      </c>
      <c r="J34" s="24">
        <v>0.22389999999999999</v>
      </c>
      <c r="K34" s="19">
        <v>5.7299999999999997E-2</v>
      </c>
      <c r="L34" s="19">
        <v>0.74609999999999999</v>
      </c>
      <c r="M34" s="24">
        <v>0.127</v>
      </c>
      <c r="N34" s="19">
        <v>0.46560000000000001</v>
      </c>
      <c r="O34" s="19">
        <v>0</v>
      </c>
      <c r="P34" s="3">
        <f t="shared" si="2"/>
        <v>2.5866000000000002</v>
      </c>
      <c r="Q34" s="3">
        <v>7.5999999999999998E-2</v>
      </c>
      <c r="R34" s="3">
        <f t="shared" si="0"/>
        <v>0.5325200000000001</v>
      </c>
      <c r="S34" s="4">
        <f t="shared" si="1"/>
        <v>3.1951200000000002</v>
      </c>
    </row>
    <row r="35" spans="1:20" x14ac:dyDescent="0.2">
      <c r="A35" s="34">
        <v>24</v>
      </c>
      <c r="B35" s="2" t="s">
        <v>38</v>
      </c>
      <c r="C35" s="17">
        <v>242</v>
      </c>
      <c r="D35" s="17">
        <v>127.3</v>
      </c>
      <c r="E35" s="19">
        <v>0.39429999999999998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5.91E-2</v>
      </c>
      <c r="L35" s="19">
        <v>1.0263</v>
      </c>
      <c r="M35" s="24">
        <v>0</v>
      </c>
      <c r="N35" s="19">
        <v>0</v>
      </c>
      <c r="O35" s="19">
        <v>0</v>
      </c>
      <c r="P35" s="3">
        <f t="shared" si="2"/>
        <v>1.4797</v>
      </c>
      <c r="Q35" s="3">
        <v>4.7E-2</v>
      </c>
      <c r="R35" s="3">
        <f t="shared" si="0"/>
        <v>0.30534</v>
      </c>
      <c r="S35" s="4">
        <f t="shared" si="1"/>
        <v>1.8320399999999999</v>
      </c>
    </row>
    <row r="36" spans="1:20" x14ac:dyDescent="0.2">
      <c r="A36" s="43"/>
      <c r="B36" s="38"/>
      <c r="C36" s="39"/>
      <c r="D36" s="39"/>
      <c r="E36" s="40"/>
      <c r="F36" s="40"/>
      <c r="G36" s="40"/>
      <c r="H36" s="40"/>
      <c r="I36" s="40"/>
      <c r="J36" s="40"/>
      <c r="K36" s="40"/>
      <c r="L36" s="40"/>
      <c r="M36" s="41"/>
      <c r="N36" s="40"/>
      <c r="O36" s="40"/>
      <c r="P36" s="5"/>
      <c r="Q36" s="5"/>
      <c r="R36" s="5"/>
      <c r="S36" s="6"/>
    </row>
    <row r="37" spans="1:20" ht="15.75" x14ac:dyDescent="0.25">
      <c r="A37" s="43"/>
      <c r="B37" s="38"/>
      <c r="C37" s="39"/>
      <c r="D37" s="39"/>
      <c r="E37" s="40"/>
      <c r="F37" s="40"/>
      <c r="G37" s="40"/>
      <c r="H37" s="40"/>
      <c r="I37" s="40"/>
      <c r="J37" s="40"/>
      <c r="K37" s="40"/>
      <c r="L37" s="40"/>
      <c r="M37" s="41"/>
      <c r="N37" s="68" t="s">
        <v>41</v>
      </c>
      <c r="O37" s="68"/>
      <c r="P37" s="68"/>
      <c r="Q37" s="68"/>
      <c r="R37" s="68"/>
      <c r="S37" s="68"/>
    </row>
    <row r="38" spans="1:20" x14ac:dyDescent="0.2">
      <c r="A38" s="44">
        <v>1</v>
      </c>
      <c r="B38" s="45">
        <v>2</v>
      </c>
      <c r="C38" s="45">
        <v>3</v>
      </c>
      <c r="D38" s="45">
        <v>4</v>
      </c>
      <c r="E38" s="45">
        <v>5</v>
      </c>
      <c r="F38" s="45">
        <v>6</v>
      </c>
      <c r="G38" s="45">
        <v>7</v>
      </c>
      <c r="H38" s="45">
        <v>8</v>
      </c>
      <c r="I38" s="45">
        <v>9</v>
      </c>
      <c r="J38" s="45">
        <v>10</v>
      </c>
      <c r="K38" s="45">
        <v>11</v>
      </c>
      <c r="L38" s="45">
        <v>12</v>
      </c>
      <c r="M38" s="46">
        <v>13</v>
      </c>
      <c r="N38" s="45">
        <v>14</v>
      </c>
      <c r="O38" s="45">
        <v>15</v>
      </c>
      <c r="P38" s="45">
        <v>16</v>
      </c>
      <c r="Q38" s="45">
        <v>17</v>
      </c>
      <c r="R38" s="45">
        <v>18</v>
      </c>
      <c r="S38" s="45">
        <v>19</v>
      </c>
    </row>
    <row r="39" spans="1:20" x14ac:dyDescent="0.2">
      <c r="A39" s="42">
        <v>25</v>
      </c>
      <c r="B39" s="36" t="s">
        <v>38</v>
      </c>
      <c r="C39" s="37">
        <v>258</v>
      </c>
      <c r="D39" s="37">
        <v>592.70000000000005</v>
      </c>
      <c r="E39" s="48">
        <v>0.38140000000000002</v>
      </c>
      <c r="F39" s="48">
        <v>5.1700000000000003E-2</v>
      </c>
      <c r="G39" s="48">
        <v>0</v>
      </c>
      <c r="H39" s="48">
        <v>0</v>
      </c>
      <c r="I39" s="48">
        <v>0.70089999999999997</v>
      </c>
      <c r="J39" s="49">
        <v>0.2233</v>
      </c>
      <c r="K39" s="48">
        <v>0.1142</v>
      </c>
      <c r="L39" s="48">
        <v>0.75680000000000003</v>
      </c>
      <c r="M39" s="49">
        <v>0.12659999999999999</v>
      </c>
      <c r="N39" s="48">
        <v>0.38869999999999999</v>
      </c>
      <c r="O39" s="48">
        <v>0</v>
      </c>
      <c r="P39" s="50">
        <f t="shared" si="2"/>
        <v>2.5202999999999998</v>
      </c>
      <c r="Q39" s="50">
        <v>7.3999999999999996E-2</v>
      </c>
      <c r="R39" s="50">
        <f t="shared" si="0"/>
        <v>0.51885999999999999</v>
      </c>
      <c r="S39" s="51">
        <f t="shared" si="1"/>
        <v>3.1131599999999997</v>
      </c>
    </row>
    <row r="40" spans="1:20" x14ac:dyDescent="0.2">
      <c r="A40" s="34">
        <v>26</v>
      </c>
      <c r="B40" s="2" t="s">
        <v>38</v>
      </c>
      <c r="C40" s="17">
        <v>260</v>
      </c>
      <c r="D40" s="17">
        <v>366.9</v>
      </c>
      <c r="E40" s="19">
        <v>0.43640000000000001</v>
      </c>
      <c r="F40" s="19">
        <v>0</v>
      </c>
      <c r="G40" s="19">
        <v>0</v>
      </c>
      <c r="H40" s="19">
        <v>0</v>
      </c>
      <c r="I40" s="19">
        <v>0.25640000000000002</v>
      </c>
      <c r="J40" s="24">
        <v>0.25640000000000002</v>
      </c>
      <c r="K40" s="19">
        <v>0.13109999999999999</v>
      </c>
      <c r="L40" s="19">
        <v>0.80210000000000004</v>
      </c>
      <c r="M40" s="24">
        <v>0.1454</v>
      </c>
      <c r="N40" s="19">
        <v>0.39389999999999997</v>
      </c>
      <c r="O40" s="19">
        <v>0</v>
      </c>
      <c r="P40" s="3">
        <f t="shared" si="2"/>
        <v>2.1652999999999998</v>
      </c>
      <c r="Q40" s="3">
        <v>5.5E-2</v>
      </c>
      <c r="R40" s="3">
        <f t="shared" si="0"/>
        <v>0.44406000000000001</v>
      </c>
      <c r="S40" s="4">
        <f t="shared" si="1"/>
        <v>2.6643599999999998</v>
      </c>
    </row>
    <row r="41" spans="1:20" x14ac:dyDescent="0.2">
      <c r="A41" s="42">
        <v>27</v>
      </c>
      <c r="B41" s="2" t="s">
        <v>42</v>
      </c>
      <c r="C41" s="17">
        <v>46</v>
      </c>
      <c r="D41" s="17">
        <v>1407.2</v>
      </c>
      <c r="E41" s="19">
        <v>0.38250000000000001</v>
      </c>
      <c r="F41" s="19">
        <v>5.1799999999999999E-2</v>
      </c>
      <c r="G41" s="19">
        <v>0</v>
      </c>
      <c r="H41" s="19">
        <v>0</v>
      </c>
      <c r="I41" s="19">
        <v>0.72709999999999997</v>
      </c>
      <c r="J41" s="24">
        <v>0.22389999999999999</v>
      </c>
      <c r="K41" s="19">
        <v>5.7299999999999997E-2</v>
      </c>
      <c r="L41" s="19">
        <v>0.75680000000000003</v>
      </c>
      <c r="M41" s="24">
        <v>0.127</v>
      </c>
      <c r="N41" s="19">
        <v>0.46560000000000001</v>
      </c>
      <c r="O41" s="19">
        <v>0</v>
      </c>
      <c r="P41" s="3">
        <f t="shared" si="2"/>
        <v>2.5680999999999998</v>
      </c>
      <c r="Q41" s="3">
        <v>7.4999999999999997E-2</v>
      </c>
      <c r="R41" s="3">
        <f t="shared" si="0"/>
        <v>0.52861999999999998</v>
      </c>
      <c r="S41" s="4">
        <f t="shared" si="1"/>
        <v>3.1717200000000001</v>
      </c>
      <c r="T41" s="52"/>
    </row>
    <row r="42" spans="1:20" x14ac:dyDescent="0.2">
      <c r="A42" s="34">
        <v>28</v>
      </c>
      <c r="B42" s="2" t="s">
        <v>42</v>
      </c>
      <c r="C42" s="17">
        <v>50</v>
      </c>
      <c r="D42" s="17">
        <v>1170.2</v>
      </c>
      <c r="E42" s="19">
        <v>0.37830000000000003</v>
      </c>
      <c r="F42" s="19">
        <v>5.1299999999999998E-2</v>
      </c>
      <c r="G42" s="19">
        <v>0</v>
      </c>
      <c r="H42" s="19">
        <v>0</v>
      </c>
      <c r="I42" s="19">
        <v>0.69810000000000005</v>
      </c>
      <c r="J42" s="24">
        <v>0.2215</v>
      </c>
      <c r="K42" s="19">
        <v>5.67E-2</v>
      </c>
      <c r="L42" s="19">
        <v>0.83040000000000003</v>
      </c>
      <c r="M42" s="24">
        <v>0.12559999999999999</v>
      </c>
      <c r="N42" s="19">
        <v>0.42549999999999999</v>
      </c>
      <c r="O42" s="19">
        <v>0</v>
      </c>
      <c r="P42" s="3">
        <f t="shared" si="2"/>
        <v>2.5659000000000001</v>
      </c>
      <c r="Q42" s="3">
        <v>7.5999999999999998E-2</v>
      </c>
      <c r="R42" s="3">
        <f t="shared" si="0"/>
        <v>0.52838000000000007</v>
      </c>
      <c r="S42" s="4">
        <f t="shared" si="1"/>
        <v>3.17028</v>
      </c>
    </row>
    <row r="43" spans="1:20" x14ac:dyDescent="0.2">
      <c r="A43" s="42">
        <v>29</v>
      </c>
      <c r="B43" s="2" t="s">
        <v>43</v>
      </c>
      <c r="C43" s="17" t="s">
        <v>18</v>
      </c>
      <c r="D43" s="17">
        <v>2417.66</v>
      </c>
      <c r="E43" s="19">
        <v>0.38250000000000001</v>
      </c>
      <c r="F43" s="19">
        <v>5.1799999999999999E-2</v>
      </c>
      <c r="G43" s="19">
        <v>0</v>
      </c>
      <c r="H43" s="19">
        <v>0</v>
      </c>
      <c r="I43" s="19">
        <v>0.75439999999999996</v>
      </c>
      <c r="J43" s="24">
        <v>0.22389999999999999</v>
      </c>
      <c r="K43" s="19">
        <v>5.7299999999999997E-2</v>
      </c>
      <c r="L43" s="19">
        <v>0.751</v>
      </c>
      <c r="M43" s="24">
        <v>0.127</v>
      </c>
      <c r="N43" s="19">
        <v>0.29320000000000002</v>
      </c>
      <c r="O43" s="19">
        <v>0</v>
      </c>
      <c r="P43" s="3">
        <f t="shared" si="2"/>
        <v>2.4172000000000002</v>
      </c>
      <c r="Q43" s="3">
        <v>7.0999999999999994E-2</v>
      </c>
      <c r="R43" s="3">
        <f t="shared" si="0"/>
        <v>0.49764000000000008</v>
      </c>
      <c r="S43" s="4">
        <f t="shared" si="1"/>
        <v>2.9858400000000005</v>
      </c>
    </row>
    <row r="44" spans="1:20" x14ac:dyDescent="0.2">
      <c r="A44" s="34">
        <v>30</v>
      </c>
      <c r="B44" s="2" t="s">
        <v>44</v>
      </c>
      <c r="C44" s="17">
        <v>21</v>
      </c>
      <c r="D44" s="17">
        <v>369.4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9.5799999999999996E-2</v>
      </c>
      <c r="L44" s="19">
        <v>0.72740000000000005</v>
      </c>
      <c r="M44" s="24">
        <v>0</v>
      </c>
      <c r="N44" s="19">
        <v>0.28760000000000002</v>
      </c>
      <c r="O44" s="19">
        <v>0</v>
      </c>
      <c r="P44" s="3">
        <f t="shared" si="2"/>
        <v>1.1108</v>
      </c>
      <c r="Q44" s="3">
        <v>3.9E-2</v>
      </c>
      <c r="R44" s="3">
        <f t="shared" si="0"/>
        <v>0.22996</v>
      </c>
      <c r="S44" s="4">
        <f t="shared" si="1"/>
        <v>1.3797599999999999</v>
      </c>
    </row>
    <row r="45" spans="1:20" x14ac:dyDescent="0.2">
      <c r="A45" s="42">
        <v>31</v>
      </c>
      <c r="B45" s="2" t="s">
        <v>45</v>
      </c>
      <c r="C45" s="17">
        <v>1</v>
      </c>
      <c r="D45" s="17">
        <v>36.5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4.5499999999999999E-2</v>
      </c>
      <c r="L45" s="19">
        <v>3.3300000000000003E-2</v>
      </c>
      <c r="M45" s="8">
        <v>0</v>
      </c>
      <c r="N45" s="19">
        <v>0</v>
      </c>
      <c r="O45" s="19">
        <v>0</v>
      </c>
      <c r="P45" s="3">
        <f t="shared" si="2"/>
        <v>7.8800000000000009E-2</v>
      </c>
      <c r="Q45" s="3">
        <v>3.0000000000000001E-3</v>
      </c>
      <c r="R45" s="3">
        <f t="shared" si="0"/>
        <v>1.6360000000000003E-2</v>
      </c>
      <c r="S45" s="4">
        <f t="shared" si="1"/>
        <v>9.8160000000000011E-2</v>
      </c>
    </row>
    <row r="46" spans="1:20" x14ac:dyDescent="0.2">
      <c r="A46" s="54">
        <v>32</v>
      </c>
      <c r="B46" s="2" t="s">
        <v>46</v>
      </c>
      <c r="C46" s="17">
        <v>67</v>
      </c>
      <c r="D46" s="17">
        <v>772.6</v>
      </c>
      <c r="E46" s="19">
        <v>0.38040000000000002</v>
      </c>
      <c r="F46" s="19">
        <v>5.1499999999999997E-2</v>
      </c>
      <c r="G46" s="19">
        <v>0</v>
      </c>
      <c r="H46" s="19">
        <v>0</v>
      </c>
      <c r="I46" s="19">
        <v>0.7157</v>
      </c>
      <c r="J46" s="24">
        <v>0.22270000000000001</v>
      </c>
      <c r="K46" s="19">
        <v>5.7000000000000002E-2</v>
      </c>
      <c r="L46" s="19">
        <v>0.79730000000000001</v>
      </c>
      <c r="M46" s="24">
        <v>0.1263</v>
      </c>
      <c r="N46" s="2">
        <v>0.47249999999999998</v>
      </c>
      <c r="O46" s="19">
        <v>0</v>
      </c>
      <c r="P46" s="3">
        <f t="shared" si="2"/>
        <v>2.6006999999999998</v>
      </c>
      <c r="Q46" s="3">
        <v>7.6999999999999999E-2</v>
      </c>
      <c r="R46" s="3">
        <f t="shared" si="0"/>
        <v>0.53554000000000002</v>
      </c>
      <c r="S46" s="4">
        <f t="shared" si="1"/>
        <v>3.2132399999999999</v>
      </c>
    </row>
    <row r="47" spans="1:20" x14ac:dyDescent="0.2">
      <c r="A47" s="55"/>
      <c r="B47" s="18" t="s">
        <v>47</v>
      </c>
      <c r="C47" s="17">
        <v>67</v>
      </c>
      <c r="D47" s="17">
        <v>7305.9</v>
      </c>
      <c r="E47" s="19">
        <v>0.33810000000000001</v>
      </c>
      <c r="F47" s="19">
        <v>4.58E-2</v>
      </c>
      <c r="G47" s="19">
        <v>0.63090000000000002</v>
      </c>
      <c r="H47" s="19">
        <v>0</v>
      </c>
      <c r="I47" s="19">
        <v>0.63619999999999999</v>
      </c>
      <c r="J47" s="24">
        <v>0.19789999999999999</v>
      </c>
      <c r="K47" s="19">
        <v>5.0599999999999999E-2</v>
      </c>
      <c r="L47" s="19">
        <v>0.7087</v>
      </c>
      <c r="M47" s="24">
        <v>0.1123</v>
      </c>
      <c r="N47" s="2">
        <v>0.42</v>
      </c>
      <c r="O47" s="19">
        <v>0.31109999999999999</v>
      </c>
      <c r="P47" s="3">
        <f t="shared" si="2"/>
        <v>3.2536999999999998</v>
      </c>
      <c r="Q47" s="3">
        <v>0.128</v>
      </c>
      <c r="R47" s="3">
        <f t="shared" si="0"/>
        <v>0.67634000000000005</v>
      </c>
      <c r="S47" s="4">
        <f t="shared" si="1"/>
        <v>4.0580400000000001</v>
      </c>
    </row>
    <row r="48" spans="1:20" x14ac:dyDescent="0.2">
      <c r="A48" s="34">
        <v>33</v>
      </c>
      <c r="B48" s="18" t="s">
        <v>47</v>
      </c>
      <c r="C48" s="17">
        <v>1</v>
      </c>
      <c r="D48" s="17">
        <v>36.299999999999997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3.9899999999999998E-2</v>
      </c>
      <c r="M48" s="24">
        <v>0</v>
      </c>
      <c r="N48" s="19">
        <v>0</v>
      </c>
      <c r="O48" s="19">
        <v>0</v>
      </c>
      <c r="P48" s="3">
        <f t="shared" si="2"/>
        <v>3.9899999999999998E-2</v>
      </c>
      <c r="Q48" s="3">
        <f>P48*0.05</f>
        <v>1.9949999999999998E-3</v>
      </c>
      <c r="R48" s="3">
        <f t="shared" si="0"/>
        <v>8.3789999999999993E-3</v>
      </c>
      <c r="S48" s="4">
        <f t="shared" si="1"/>
        <v>5.0273999999999992E-2</v>
      </c>
    </row>
    <row r="49" spans="1:19" x14ac:dyDescent="0.2">
      <c r="A49" s="34">
        <v>34</v>
      </c>
      <c r="B49" s="18" t="s">
        <v>47</v>
      </c>
      <c r="C49" s="17">
        <v>18</v>
      </c>
      <c r="D49" s="17">
        <v>559.29999999999995</v>
      </c>
      <c r="E49" s="19">
        <v>0.3836</v>
      </c>
      <c r="F49" s="19">
        <v>5.2200000000000003E-2</v>
      </c>
      <c r="G49" s="19">
        <v>0</v>
      </c>
      <c r="H49" s="19">
        <v>0</v>
      </c>
      <c r="I49" s="19">
        <v>0</v>
      </c>
      <c r="J49" s="19">
        <v>0</v>
      </c>
      <c r="K49" s="19">
        <v>0.1153</v>
      </c>
      <c r="L49" s="19">
        <v>0.80649999999999999</v>
      </c>
      <c r="M49" s="24">
        <v>0.12790000000000001</v>
      </c>
      <c r="N49" s="19">
        <v>0.3463</v>
      </c>
      <c r="O49" s="19">
        <v>0</v>
      </c>
      <c r="P49" s="3">
        <f t="shared" si="2"/>
        <v>1.8318000000000001</v>
      </c>
      <c r="Q49" s="3">
        <v>5.2999999999999999E-2</v>
      </c>
      <c r="R49" s="3">
        <f t="shared" si="0"/>
        <v>0.37696000000000002</v>
      </c>
      <c r="S49" s="4">
        <f t="shared" si="1"/>
        <v>2.2617600000000002</v>
      </c>
    </row>
    <row r="50" spans="1:19" x14ac:dyDescent="0.2">
      <c r="A50" s="34">
        <v>35</v>
      </c>
      <c r="B50" s="18" t="s">
        <v>47</v>
      </c>
      <c r="C50" s="17">
        <v>56</v>
      </c>
      <c r="D50" s="17">
        <v>23.9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3.9899999999999998E-2</v>
      </c>
      <c r="M50" s="24">
        <v>0</v>
      </c>
      <c r="N50" s="19">
        <v>0</v>
      </c>
      <c r="O50" s="19">
        <v>0</v>
      </c>
      <c r="P50" s="3">
        <f t="shared" si="2"/>
        <v>3.9899999999999998E-2</v>
      </c>
      <c r="Q50" s="3">
        <f>P50*0.05</f>
        <v>1.9949999999999998E-3</v>
      </c>
      <c r="R50" s="3">
        <f t="shared" si="0"/>
        <v>8.3789999999999993E-3</v>
      </c>
      <c r="S50" s="4">
        <f t="shared" si="1"/>
        <v>5.0273999999999992E-2</v>
      </c>
    </row>
    <row r="51" spans="1:19" x14ac:dyDescent="0.2">
      <c r="A51" s="34">
        <v>36</v>
      </c>
      <c r="B51" s="18" t="s">
        <v>47</v>
      </c>
      <c r="C51" s="17">
        <v>57</v>
      </c>
      <c r="D51" s="17">
        <v>548.6</v>
      </c>
      <c r="E51" s="19">
        <v>0.37719999999999998</v>
      </c>
      <c r="F51" s="19">
        <v>5.11E-2</v>
      </c>
      <c r="G51" s="19">
        <v>0</v>
      </c>
      <c r="H51" s="19">
        <v>0</v>
      </c>
      <c r="I51" s="19">
        <v>0.73809999999999998</v>
      </c>
      <c r="J51" s="24">
        <v>0.2208</v>
      </c>
      <c r="K51" s="19">
        <v>0</v>
      </c>
      <c r="L51" s="19">
        <v>0.82579999999999998</v>
      </c>
      <c r="M51" s="24">
        <v>0.12520000000000001</v>
      </c>
      <c r="N51" s="19">
        <v>0.33929999999999999</v>
      </c>
      <c r="O51" s="24">
        <v>0</v>
      </c>
      <c r="P51" s="3">
        <f t="shared" si="2"/>
        <v>2.4567000000000001</v>
      </c>
      <c r="Q51" s="3">
        <v>7.2999999999999995E-2</v>
      </c>
      <c r="R51" s="3">
        <f t="shared" si="0"/>
        <v>0.50594000000000006</v>
      </c>
      <c r="S51" s="4">
        <f t="shared" si="1"/>
        <v>3.0356399999999999</v>
      </c>
    </row>
    <row r="52" spans="1:19" x14ac:dyDescent="0.2">
      <c r="A52" s="34">
        <v>37</v>
      </c>
      <c r="B52" s="18" t="s">
        <v>47</v>
      </c>
      <c r="C52" s="17">
        <v>59</v>
      </c>
      <c r="D52" s="17">
        <v>593.99</v>
      </c>
      <c r="E52" s="19">
        <v>0.3755</v>
      </c>
      <c r="F52" s="19">
        <v>5.0799999999999998E-2</v>
      </c>
      <c r="G52" s="19">
        <v>0</v>
      </c>
      <c r="H52" s="19">
        <v>0</v>
      </c>
      <c r="I52" s="19">
        <v>0.72399999999999998</v>
      </c>
      <c r="J52" s="24">
        <v>0.2198</v>
      </c>
      <c r="K52" s="19">
        <v>0</v>
      </c>
      <c r="L52" s="19">
        <v>0.81210000000000004</v>
      </c>
      <c r="M52" s="24">
        <v>0.12470000000000001</v>
      </c>
      <c r="N52" s="19">
        <v>0.3377</v>
      </c>
      <c r="O52" s="24">
        <v>0</v>
      </c>
      <c r="P52" s="3">
        <f t="shared" si="2"/>
        <v>2.4247999999999994</v>
      </c>
      <c r="Q52" s="3">
        <v>7.1999999999999995E-2</v>
      </c>
      <c r="R52" s="3">
        <f t="shared" si="0"/>
        <v>0.49935999999999992</v>
      </c>
      <c r="S52" s="4">
        <f t="shared" si="1"/>
        <v>2.9961599999999993</v>
      </c>
    </row>
    <row r="53" spans="1:19" x14ac:dyDescent="0.2">
      <c r="A53" s="34">
        <v>38</v>
      </c>
      <c r="B53" s="18" t="s">
        <v>47</v>
      </c>
      <c r="C53" s="17">
        <v>61</v>
      </c>
      <c r="D53" s="17">
        <v>555.5</v>
      </c>
      <c r="E53" s="19">
        <v>0.3755</v>
      </c>
      <c r="F53" s="19">
        <v>5.0799999999999998E-2</v>
      </c>
      <c r="G53" s="19">
        <v>0</v>
      </c>
      <c r="H53" s="19">
        <v>0</v>
      </c>
      <c r="I53" s="19">
        <v>0.75690000000000002</v>
      </c>
      <c r="J53" s="24">
        <v>0.2198</v>
      </c>
      <c r="K53" s="19">
        <v>0</v>
      </c>
      <c r="L53" s="19">
        <v>0.82130000000000003</v>
      </c>
      <c r="M53" s="24">
        <v>0.12470000000000001</v>
      </c>
      <c r="N53" s="19">
        <v>0.3377</v>
      </c>
      <c r="O53" s="24">
        <v>0</v>
      </c>
      <c r="P53" s="3">
        <f t="shared" si="2"/>
        <v>2.4668999999999999</v>
      </c>
      <c r="Q53" s="3">
        <v>7.3999999999999996E-2</v>
      </c>
      <c r="R53" s="3">
        <f t="shared" si="0"/>
        <v>0.50817999999999997</v>
      </c>
      <c r="S53" s="4">
        <f t="shared" si="1"/>
        <v>3.0490799999999996</v>
      </c>
    </row>
    <row r="54" spans="1:19" x14ac:dyDescent="0.2">
      <c r="A54" s="34">
        <v>39</v>
      </c>
      <c r="B54" s="18" t="s">
        <v>47</v>
      </c>
      <c r="C54" s="17">
        <v>66</v>
      </c>
      <c r="D54" s="17">
        <v>70.45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4.5499999999999999E-2</v>
      </c>
      <c r="L54" s="19">
        <v>3.3300000000000003E-2</v>
      </c>
      <c r="M54" s="24">
        <v>0</v>
      </c>
      <c r="N54" s="19">
        <v>0</v>
      </c>
      <c r="O54" s="24">
        <v>0</v>
      </c>
      <c r="P54" s="3">
        <f t="shared" si="2"/>
        <v>7.8800000000000009E-2</v>
      </c>
      <c r="Q54" s="3">
        <v>3.0000000000000001E-3</v>
      </c>
      <c r="R54" s="3">
        <f t="shared" si="0"/>
        <v>1.6360000000000003E-2</v>
      </c>
      <c r="S54" s="4">
        <f t="shared" si="1"/>
        <v>9.8160000000000011E-2</v>
      </c>
    </row>
    <row r="55" spans="1:19" x14ac:dyDescent="0.2">
      <c r="A55" s="34">
        <v>40</v>
      </c>
      <c r="B55" s="18" t="s">
        <v>47</v>
      </c>
      <c r="C55" s="17">
        <v>69</v>
      </c>
      <c r="D55" s="17">
        <v>5780.2</v>
      </c>
      <c r="E55" s="19">
        <v>0.37059999999999998</v>
      </c>
      <c r="F55" s="19">
        <v>5.04E-2</v>
      </c>
      <c r="G55" s="19">
        <v>0</v>
      </c>
      <c r="H55" s="19">
        <v>0</v>
      </c>
      <c r="I55" s="19">
        <v>0.70540000000000003</v>
      </c>
      <c r="J55" s="24">
        <v>0.2177</v>
      </c>
      <c r="K55" s="19">
        <v>5.57E-2</v>
      </c>
      <c r="L55" s="19">
        <v>0.89349999999999996</v>
      </c>
      <c r="M55" s="24">
        <v>0.125</v>
      </c>
      <c r="N55" s="19">
        <v>0.45269999999999999</v>
      </c>
      <c r="O55" s="24">
        <v>0</v>
      </c>
      <c r="P55" s="3">
        <f t="shared" si="2"/>
        <v>2.6533000000000007</v>
      </c>
      <c r="Q55" s="3">
        <v>0.08</v>
      </c>
      <c r="R55" s="3">
        <f t="shared" si="0"/>
        <v>0.54666000000000015</v>
      </c>
      <c r="S55" s="4">
        <f t="shared" si="1"/>
        <v>3.2799600000000009</v>
      </c>
    </row>
    <row r="56" spans="1:19" x14ac:dyDescent="0.2">
      <c r="A56" s="34">
        <v>41</v>
      </c>
      <c r="B56" s="18" t="s">
        <v>47</v>
      </c>
      <c r="C56" s="17">
        <v>70</v>
      </c>
      <c r="D56" s="17">
        <v>2510</v>
      </c>
      <c r="E56" s="19">
        <v>0.36980000000000002</v>
      </c>
      <c r="F56" s="19">
        <v>5.0099999999999999E-2</v>
      </c>
      <c r="G56" s="19">
        <v>0</v>
      </c>
      <c r="H56" s="19">
        <v>0</v>
      </c>
      <c r="I56" s="19">
        <v>0.68159999999999998</v>
      </c>
      <c r="J56" s="8">
        <v>0.2165</v>
      </c>
      <c r="K56" s="19">
        <v>5.5399999999999998E-2</v>
      </c>
      <c r="L56" s="19">
        <v>0.92710000000000004</v>
      </c>
      <c r="M56" s="8">
        <v>0.12280000000000001</v>
      </c>
      <c r="N56" s="19">
        <v>0.4501</v>
      </c>
      <c r="O56" s="8">
        <v>0</v>
      </c>
      <c r="P56" s="3">
        <f t="shared" si="2"/>
        <v>2.6568999999999994</v>
      </c>
      <c r="Q56" s="3">
        <v>0.08</v>
      </c>
      <c r="R56" s="3">
        <f t="shared" si="0"/>
        <v>0.54737999999999987</v>
      </c>
      <c r="S56" s="4">
        <f t="shared" si="1"/>
        <v>3.2842799999999994</v>
      </c>
    </row>
    <row r="57" spans="1:19" x14ac:dyDescent="0.2">
      <c r="A57" s="34">
        <v>42</v>
      </c>
      <c r="B57" s="18" t="s">
        <v>47</v>
      </c>
      <c r="C57" s="17">
        <v>76</v>
      </c>
      <c r="D57" s="17">
        <v>2201.6999999999998</v>
      </c>
      <c r="E57" s="19">
        <v>0.36980000000000002</v>
      </c>
      <c r="F57" s="19">
        <v>5.0099999999999999E-2</v>
      </c>
      <c r="G57" s="19">
        <v>0</v>
      </c>
      <c r="H57" s="19">
        <v>0</v>
      </c>
      <c r="I57" s="19">
        <v>0.68159999999999998</v>
      </c>
      <c r="J57" s="24">
        <v>0.2165</v>
      </c>
      <c r="K57" s="19">
        <v>5.5399999999999998E-2</v>
      </c>
      <c r="L57" s="19">
        <v>0.92710000000000004</v>
      </c>
      <c r="M57" s="24">
        <v>0.12280000000000001</v>
      </c>
      <c r="N57" s="19">
        <v>0.4501</v>
      </c>
      <c r="O57" s="24">
        <v>0</v>
      </c>
      <c r="P57" s="3">
        <f t="shared" si="2"/>
        <v>2.6568999999999994</v>
      </c>
      <c r="Q57" s="3">
        <v>0.08</v>
      </c>
      <c r="R57" s="3">
        <f t="shared" si="0"/>
        <v>0.54737999999999987</v>
      </c>
      <c r="S57" s="4">
        <f>P57+Q57+R57</f>
        <v>3.2842799999999994</v>
      </c>
    </row>
    <row r="58" spans="1:19" x14ac:dyDescent="0.2">
      <c r="A58" s="34">
        <v>43</v>
      </c>
      <c r="B58" s="18" t="s">
        <v>47</v>
      </c>
      <c r="C58" s="17">
        <v>79</v>
      </c>
      <c r="D58" s="17">
        <v>4779.2</v>
      </c>
      <c r="E58" s="19">
        <v>0.38250000000000001</v>
      </c>
      <c r="F58" s="19">
        <v>5.1799999999999999E-2</v>
      </c>
      <c r="G58" s="19">
        <v>0</v>
      </c>
      <c r="H58" s="19">
        <v>0</v>
      </c>
      <c r="I58" s="19">
        <v>0.72550000000000003</v>
      </c>
      <c r="J58" s="24">
        <v>0.22389999999999999</v>
      </c>
      <c r="K58" s="19">
        <v>5.7200000000000001E-2</v>
      </c>
      <c r="L58" s="19">
        <v>0.76649999999999996</v>
      </c>
      <c r="M58" s="24">
        <v>0.127</v>
      </c>
      <c r="N58" s="19">
        <v>0.46550000000000002</v>
      </c>
      <c r="O58" s="24">
        <v>0</v>
      </c>
      <c r="P58" s="3">
        <f t="shared" si="2"/>
        <v>2.5759999999999996</v>
      </c>
      <c r="Q58" s="3">
        <v>7.4999999999999997E-2</v>
      </c>
      <c r="R58" s="3">
        <f t="shared" si="0"/>
        <v>0.5302</v>
      </c>
      <c r="S58" s="4">
        <f t="shared" si="1"/>
        <v>3.1811999999999996</v>
      </c>
    </row>
    <row r="59" spans="1:19" x14ac:dyDescent="0.2">
      <c r="A59" s="34">
        <v>44</v>
      </c>
      <c r="B59" s="2" t="s">
        <v>48</v>
      </c>
      <c r="C59" s="17">
        <v>3</v>
      </c>
      <c r="D59" s="17">
        <v>36.5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4.5499999999999999E-2</v>
      </c>
      <c r="L59" s="19">
        <v>3.3300000000000003E-2</v>
      </c>
      <c r="M59" s="24">
        <v>0</v>
      </c>
      <c r="N59" s="19">
        <v>0</v>
      </c>
      <c r="O59" s="24">
        <v>0</v>
      </c>
      <c r="P59" s="3">
        <f t="shared" si="2"/>
        <v>7.8800000000000009E-2</v>
      </c>
      <c r="Q59" s="3">
        <v>3.0000000000000001E-3</v>
      </c>
      <c r="R59" s="3">
        <f t="shared" si="0"/>
        <v>1.6360000000000003E-2</v>
      </c>
      <c r="S59" s="4">
        <f t="shared" si="1"/>
        <v>9.8160000000000011E-2</v>
      </c>
    </row>
    <row r="60" spans="1:19" x14ac:dyDescent="0.2">
      <c r="A60" s="34">
        <v>45</v>
      </c>
      <c r="B60" s="2" t="s">
        <v>48</v>
      </c>
      <c r="C60" s="17">
        <v>10</v>
      </c>
      <c r="D60" s="17">
        <v>40.299999999999997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4.5499999999999999E-2</v>
      </c>
      <c r="L60" s="19">
        <v>3.3300000000000003E-2</v>
      </c>
      <c r="M60" s="24">
        <v>0</v>
      </c>
      <c r="N60" s="19">
        <v>0</v>
      </c>
      <c r="O60" s="24">
        <v>0</v>
      </c>
      <c r="P60" s="3">
        <f t="shared" si="2"/>
        <v>7.8800000000000009E-2</v>
      </c>
      <c r="Q60" s="3">
        <v>3.0000000000000001E-3</v>
      </c>
      <c r="R60" s="3">
        <f t="shared" si="0"/>
        <v>1.6360000000000003E-2</v>
      </c>
      <c r="S60" s="4">
        <f t="shared" si="1"/>
        <v>9.8160000000000011E-2</v>
      </c>
    </row>
    <row r="61" spans="1:19" x14ac:dyDescent="0.2">
      <c r="A61" s="34">
        <v>46</v>
      </c>
      <c r="B61" s="2" t="s">
        <v>49</v>
      </c>
      <c r="C61" s="17">
        <v>3</v>
      </c>
      <c r="D61" s="17">
        <v>94.7</v>
      </c>
      <c r="E61" s="19">
        <v>0.37440000000000001</v>
      </c>
      <c r="F61" s="19">
        <v>5.0700000000000002E-2</v>
      </c>
      <c r="G61" s="19">
        <v>0</v>
      </c>
      <c r="H61" s="19">
        <v>0</v>
      </c>
      <c r="I61" s="19">
        <v>0.68810000000000004</v>
      </c>
      <c r="J61" s="24">
        <v>0.21909999999999999</v>
      </c>
      <c r="K61" s="19">
        <v>5.6000000000000001E-2</v>
      </c>
      <c r="L61" s="19">
        <v>1.0327</v>
      </c>
      <c r="M61" s="24">
        <v>0.12429999999999999</v>
      </c>
      <c r="N61" s="19">
        <v>0.308</v>
      </c>
      <c r="O61" s="24">
        <v>0</v>
      </c>
      <c r="P61" s="3">
        <f t="shared" si="2"/>
        <v>2.6341999999999999</v>
      </c>
      <c r="Q61" s="3">
        <v>7.9000000000000001E-2</v>
      </c>
      <c r="R61" s="3">
        <f t="shared" si="0"/>
        <v>0.54264000000000001</v>
      </c>
      <c r="S61" s="4">
        <f t="shared" si="1"/>
        <v>3.2558400000000001</v>
      </c>
    </row>
    <row r="62" spans="1:19" x14ac:dyDescent="0.2">
      <c r="A62" s="34">
        <v>47</v>
      </c>
      <c r="B62" s="2" t="s">
        <v>49</v>
      </c>
      <c r="C62" s="17" t="s">
        <v>19</v>
      </c>
      <c r="D62" s="17">
        <v>2073.3000000000002</v>
      </c>
      <c r="E62" s="19">
        <v>0.38040000000000002</v>
      </c>
      <c r="F62" s="19">
        <v>5.1499999999999997E-2</v>
      </c>
      <c r="G62" s="19">
        <v>0</v>
      </c>
      <c r="H62" s="19">
        <v>0</v>
      </c>
      <c r="I62" s="19">
        <v>0.73009999999999997</v>
      </c>
      <c r="J62" s="24">
        <v>0.22259999999999999</v>
      </c>
      <c r="K62" s="19">
        <v>5.6899999999999999E-2</v>
      </c>
      <c r="L62" s="19">
        <v>0.81389999999999996</v>
      </c>
      <c r="M62" s="24">
        <v>0.1263</v>
      </c>
      <c r="N62" s="19">
        <v>0.42780000000000001</v>
      </c>
      <c r="O62" s="24">
        <v>0</v>
      </c>
      <c r="P62" s="3">
        <f t="shared" si="2"/>
        <v>2.5869</v>
      </c>
      <c r="Q62" s="3">
        <v>7.5999999999999998E-2</v>
      </c>
      <c r="R62" s="3">
        <f t="shared" si="0"/>
        <v>0.53258000000000005</v>
      </c>
      <c r="S62" s="4">
        <f t="shared" si="1"/>
        <v>3.1954799999999999</v>
      </c>
    </row>
    <row r="63" spans="1:19" x14ac:dyDescent="0.2">
      <c r="A63" s="34">
        <v>48</v>
      </c>
      <c r="B63" s="2" t="s">
        <v>49</v>
      </c>
      <c r="C63" s="17">
        <v>9</v>
      </c>
      <c r="D63" s="17">
        <v>20.6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3.4200000000000001E-2</v>
      </c>
      <c r="M63" s="24">
        <v>0</v>
      </c>
      <c r="N63" s="19">
        <v>0</v>
      </c>
      <c r="O63" s="24">
        <v>0</v>
      </c>
      <c r="P63" s="3">
        <f t="shared" si="2"/>
        <v>3.4200000000000001E-2</v>
      </c>
      <c r="Q63" s="3">
        <v>1E-3</v>
      </c>
      <c r="R63" s="3">
        <f t="shared" si="0"/>
        <v>7.0400000000000011E-3</v>
      </c>
      <c r="S63" s="4">
        <f t="shared" si="1"/>
        <v>4.224E-2</v>
      </c>
    </row>
    <row r="64" spans="1:19" x14ac:dyDescent="0.2">
      <c r="A64" s="34">
        <v>49</v>
      </c>
      <c r="B64" s="2" t="s">
        <v>49</v>
      </c>
      <c r="C64" s="17">
        <v>13</v>
      </c>
      <c r="D64" s="17">
        <v>552.20000000000005</v>
      </c>
      <c r="E64" s="19">
        <v>0.38169999999999998</v>
      </c>
      <c r="F64" s="19">
        <v>5.1700000000000003E-2</v>
      </c>
      <c r="G64" s="19">
        <v>0</v>
      </c>
      <c r="H64" s="19">
        <v>0</v>
      </c>
      <c r="I64" s="19">
        <v>0.70140000000000002</v>
      </c>
      <c r="J64" s="24">
        <v>0.22339999999999999</v>
      </c>
      <c r="K64" s="19">
        <v>0.1143</v>
      </c>
      <c r="L64" s="19">
        <v>0.71679999999999999</v>
      </c>
      <c r="M64" s="24">
        <v>0.12670000000000001</v>
      </c>
      <c r="N64" s="19">
        <v>0.38900000000000001</v>
      </c>
      <c r="O64" s="24">
        <v>0</v>
      </c>
      <c r="P64" s="3">
        <f t="shared" si="2"/>
        <v>2.4816000000000003</v>
      </c>
      <c r="Q64" s="3">
        <v>7.2999999999999995E-2</v>
      </c>
      <c r="R64" s="3">
        <f t="shared" si="0"/>
        <v>0.51092000000000004</v>
      </c>
      <c r="S64" s="4">
        <f t="shared" si="1"/>
        <v>3.0655200000000002</v>
      </c>
    </row>
    <row r="65" spans="1:19" x14ac:dyDescent="0.2">
      <c r="A65" s="34">
        <v>50</v>
      </c>
      <c r="B65" s="2" t="s">
        <v>49</v>
      </c>
      <c r="C65" s="17">
        <v>17</v>
      </c>
      <c r="D65" s="17">
        <v>33.9</v>
      </c>
      <c r="E65" s="19">
        <v>0.46010000000000001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5.04E-2</v>
      </c>
      <c r="M65" s="24">
        <v>0.15279999999999999</v>
      </c>
      <c r="N65" s="19">
        <v>0</v>
      </c>
      <c r="O65" s="24">
        <v>0</v>
      </c>
      <c r="P65" s="3">
        <f t="shared" si="2"/>
        <v>0.6633</v>
      </c>
      <c r="Q65" s="3">
        <v>1.6E-2</v>
      </c>
      <c r="R65" s="3">
        <f t="shared" si="0"/>
        <v>0.13586000000000001</v>
      </c>
      <c r="S65" s="4">
        <f t="shared" si="1"/>
        <v>0.81516</v>
      </c>
    </row>
    <row r="66" spans="1:19" x14ac:dyDescent="0.2">
      <c r="A66" s="34">
        <v>51</v>
      </c>
      <c r="B66" s="2" t="s">
        <v>49</v>
      </c>
      <c r="C66" s="17">
        <v>21</v>
      </c>
      <c r="D66" s="17">
        <v>60.4</v>
      </c>
      <c r="E66" s="19">
        <v>0.46079999999999999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6.9199999999999998E-2</v>
      </c>
      <c r="L66" s="19">
        <v>5.0599999999999999E-2</v>
      </c>
      <c r="M66" s="24">
        <v>0.1535</v>
      </c>
      <c r="N66" s="19">
        <v>0</v>
      </c>
      <c r="O66" s="24">
        <v>0</v>
      </c>
      <c r="P66" s="3">
        <f t="shared" si="2"/>
        <v>0.73409999999999997</v>
      </c>
      <c r="Q66" s="3">
        <v>1.7999999999999999E-2</v>
      </c>
      <c r="R66" s="3">
        <f t="shared" si="0"/>
        <v>0.15042</v>
      </c>
      <c r="S66" s="4">
        <f t="shared" si="1"/>
        <v>0.90251999999999999</v>
      </c>
    </row>
    <row r="67" spans="1:19" x14ac:dyDescent="0.2">
      <c r="A67" s="34">
        <v>52</v>
      </c>
      <c r="B67" s="2" t="s">
        <v>49</v>
      </c>
      <c r="C67" s="17">
        <v>119</v>
      </c>
      <c r="D67" s="17">
        <v>1471.7</v>
      </c>
      <c r="E67" s="19">
        <v>0.36270000000000002</v>
      </c>
      <c r="F67" s="19">
        <v>4.9099999999999998E-2</v>
      </c>
      <c r="G67" s="19">
        <v>0</v>
      </c>
      <c r="H67" s="19">
        <v>0</v>
      </c>
      <c r="I67" s="19">
        <v>0.68969999999999998</v>
      </c>
      <c r="J67" s="24">
        <v>0.21229999999999999</v>
      </c>
      <c r="K67" s="19">
        <v>0.1086</v>
      </c>
      <c r="L67" s="19">
        <v>0.98180000000000001</v>
      </c>
      <c r="M67" s="24">
        <v>0.12039999999999999</v>
      </c>
      <c r="N67" s="19">
        <v>0.40789999999999998</v>
      </c>
      <c r="O67" s="24">
        <v>0</v>
      </c>
      <c r="P67" s="3">
        <f t="shared" si="2"/>
        <v>2.7202000000000002</v>
      </c>
      <c r="Q67" s="3">
        <v>8.4000000000000005E-2</v>
      </c>
      <c r="R67" s="3">
        <f t="shared" si="0"/>
        <v>0.56084000000000012</v>
      </c>
      <c r="S67" s="4">
        <f t="shared" si="1"/>
        <v>3.3650400000000005</v>
      </c>
    </row>
    <row r="68" spans="1:19" x14ac:dyDescent="0.2">
      <c r="A68" s="34">
        <v>53</v>
      </c>
      <c r="B68" s="2" t="s">
        <v>49</v>
      </c>
      <c r="C68" s="17">
        <v>121</v>
      </c>
      <c r="D68" s="17">
        <v>1322.3</v>
      </c>
      <c r="E68" s="19">
        <v>0.35980000000000001</v>
      </c>
      <c r="F68" s="19">
        <v>0</v>
      </c>
      <c r="G68" s="19">
        <v>0</v>
      </c>
      <c r="H68" s="19">
        <v>0</v>
      </c>
      <c r="I68" s="19">
        <v>0.66359999999999997</v>
      </c>
      <c r="J68" s="24">
        <v>0.2114</v>
      </c>
      <c r="K68" s="19">
        <v>0.1081</v>
      </c>
      <c r="L68" s="19">
        <v>0.9214</v>
      </c>
      <c r="M68" s="24">
        <v>0.11990000000000001</v>
      </c>
      <c r="N68" s="19">
        <v>0.40610000000000002</v>
      </c>
      <c r="O68" s="24">
        <v>0</v>
      </c>
      <c r="P68" s="3">
        <f t="shared" si="2"/>
        <v>2.5789000000000004</v>
      </c>
      <c r="Q68" s="3">
        <v>0.08</v>
      </c>
      <c r="R68" s="3">
        <f t="shared" si="0"/>
        <v>0.53178000000000014</v>
      </c>
      <c r="S68" s="4">
        <f t="shared" si="1"/>
        <v>3.1906800000000004</v>
      </c>
    </row>
    <row r="69" spans="1:19" x14ac:dyDescent="0.2">
      <c r="A69" s="34">
        <v>54</v>
      </c>
      <c r="B69" s="2" t="s">
        <v>50</v>
      </c>
      <c r="C69" s="17">
        <v>78</v>
      </c>
      <c r="D69" s="17">
        <v>1368.8</v>
      </c>
      <c r="E69" s="19">
        <v>0.37719999999999998</v>
      </c>
      <c r="F69" s="19">
        <v>5.11E-2</v>
      </c>
      <c r="G69" s="19">
        <v>0</v>
      </c>
      <c r="H69" s="19">
        <v>0</v>
      </c>
      <c r="I69" s="19">
        <v>0.73929999999999996</v>
      </c>
      <c r="J69" s="24">
        <v>0.2208</v>
      </c>
      <c r="K69" s="19">
        <v>0.1129</v>
      </c>
      <c r="L69" s="19">
        <v>0.78590000000000004</v>
      </c>
      <c r="M69" s="24">
        <v>0.12520000000000001</v>
      </c>
      <c r="N69" s="19">
        <v>0.38450000000000001</v>
      </c>
      <c r="O69" s="24">
        <v>0</v>
      </c>
      <c r="P69" s="3">
        <f t="shared" si="2"/>
        <v>2.5760999999999998</v>
      </c>
      <c r="Q69" s="3">
        <v>7.5999999999999998E-2</v>
      </c>
      <c r="R69" s="3">
        <f t="shared" ref="R69:R99" si="3">(P69+Q69)*0.2</f>
        <v>0.53042</v>
      </c>
      <c r="S69" s="4">
        <f t="shared" ref="S69:S87" si="4">P69+Q69+R69</f>
        <v>3.1825199999999998</v>
      </c>
    </row>
    <row r="70" spans="1:19" x14ac:dyDescent="0.2">
      <c r="A70" s="34">
        <v>55</v>
      </c>
      <c r="B70" s="2" t="s">
        <v>50</v>
      </c>
      <c r="C70" s="17" t="s">
        <v>20</v>
      </c>
      <c r="D70" s="17">
        <v>1411.5</v>
      </c>
      <c r="E70" s="19">
        <v>0.37930000000000003</v>
      </c>
      <c r="F70" s="19">
        <v>5.1299999999999998E-2</v>
      </c>
      <c r="G70" s="19">
        <v>0</v>
      </c>
      <c r="H70" s="19">
        <v>0</v>
      </c>
      <c r="I70" s="19">
        <v>0.69940000000000002</v>
      </c>
      <c r="J70" s="24">
        <v>0.22209999999999999</v>
      </c>
      <c r="K70" s="19">
        <v>0.1135</v>
      </c>
      <c r="L70" s="19">
        <v>0.78620000000000001</v>
      </c>
      <c r="M70" s="24">
        <v>0.12590000000000001</v>
      </c>
      <c r="N70" s="19">
        <v>0.3866</v>
      </c>
      <c r="O70" s="24">
        <v>0</v>
      </c>
      <c r="P70" s="3">
        <f t="shared" si="2"/>
        <v>2.5422000000000002</v>
      </c>
      <c r="Q70" s="3">
        <v>7.4999999999999997E-2</v>
      </c>
      <c r="R70" s="3">
        <f t="shared" si="3"/>
        <v>0.52344000000000013</v>
      </c>
      <c r="S70" s="4">
        <f t="shared" si="4"/>
        <v>3.1406400000000003</v>
      </c>
    </row>
    <row r="71" spans="1:19" x14ac:dyDescent="0.2">
      <c r="A71" s="34">
        <v>56</v>
      </c>
      <c r="B71" s="2" t="s">
        <v>50</v>
      </c>
      <c r="C71" s="17">
        <v>80</v>
      </c>
      <c r="D71" s="17">
        <v>1822</v>
      </c>
      <c r="E71" s="19">
        <v>0.36770000000000003</v>
      </c>
      <c r="F71" s="19">
        <v>4.9799999999999997E-2</v>
      </c>
      <c r="G71" s="19">
        <v>0</v>
      </c>
      <c r="H71" s="19">
        <v>0</v>
      </c>
      <c r="I71" s="19">
        <v>0.69279999999999997</v>
      </c>
      <c r="J71" s="24">
        <v>0.2152</v>
      </c>
      <c r="K71" s="19">
        <v>5.5E-2</v>
      </c>
      <c r="L71" s="19">
        <v>0.96519999999999995</v>
      </c>
      <c r="M71" s="24">
        <v>0.1221</v>
      </c>
      <c r="N71" s="19">
        <v>0.44750000000000001</v>
      </c>
      <c r="O71" s="24">
        <v>0</v>
      </c>
      <c r="P71" s="3">
        <f t="shared" si="2"/>
        <v>2.7001000000000004</v>
      </c>
      <c r="Q71" s="3">
        <v>8.2000000000000003E-2</v>
      </c>
      <c r="R71" s="3">
        <f t="shared" si="3"/>
        <v>0.55642000000000003</v>
      </c>
      <c r="S71" s="4">
        <f t="shared" si="4"/>
        <v>3.3385200000000004</v>
      </c>
    </row>
    <row r="72" spans="1:19" x14ac:dyDescent="0.2">
      <c r="A72" s="34">
        <v>57</v>
      </c>
      <c r="B72" s="2" t="s">
        <v>50</v>
      </c>
      <c r="C72" s="17">
        <v>82</v>
      </c>
      <c r="D72" s="17">
        <v>1898</v>
      </c>
      <c r="E72" s="19">
        <v>0.36770000000000003</v>
      </c>
      <c r="F72" s="19">
        <v>4.9799999999999997E-2</v>
      </c>
      <c r="G72" s="19">
        <v>0</v>
      </c>
      <c r="H72" s="19">
        <v>0</v>
      </c>
      <c r="I72" s="19">
        <v>0.70040000000000002</v>
      </c>
      <c r="J72" s="24">
        <v>0.2152</v>
      </c>
      <c r="K72" s="19">
        <v>5.5E-2</v>
      </c>
      <c r="L72" s="19">
        <v>0.94379999999999997</v>
      </c>
      <c r="M72" s="24">
        <v>0.1221</v>
      </c>
      <c r="N72" s="19">
        <v>0.44750000000000001</v>
      </c>
      <c r="O72" s="24">
        <v>0</v>
      </c>
      <c r="P72" s="3">
        <f t="shared" si="2"/>
        <v>2.6863000000000006</v>
      </c>
      <c r="Q72" s="3">
        <v>8.2000000000000003E-2</v>
      </c>
      <c r="R72" s="3">
        <f t="shared" si="3"/>
        <v>0.55366000000000015</v>
      </c>
      <c r="S72" s="4">
        <f t="shared" si="4"/>
        <v>3.3219600000000007</v>
      </c>
    </row>
    <row r="73" spans="1:19" x14ac:dyDescent="0.2">
      <c r="A73" s="34">
        <v>58</v>
      </c>
      <c r="B73" s="2" t="s">
        <v>50</v>
      </c>
      <c r="C73" s="17">
        <v>84</v>
      </c>
      <c r="D73" s="17">
        <v>2829.4</v>
      </c>
      <c r="E73" s="19">
        <v>0.36980000000000002</v>
      </c>
      <c r="F73" s="19">
        <v>5.0099999999999999E-2</v>
      </c>
      <c r="G73" s="19">
        <v>0</v>
      </c>
      <c r="H73" s="19">
        <v>0</v>
      </c>
      <c r="I73" s="19">
        <v>0.70109999999999995</v>
      </c>
      <c r="J73" s="24">
        <v>0.2165</v>
      </c>
      <c r="K73" s="19">
        <v>5.5399999999999998E-2</v>
      </c>
      <c r="L73" s="19">
        <v>0.93310000000000004</v>
      </c>
      <c r="M73" s="24">
        <v>0.12280000000000001</v>
      </c>
      <c r="N73" s="19">
        <v>0.4501</v>
      </c>
      <c r="O73" s="24">
        <v>0</v>
      </c>
      <c r="P73" s="3">
        <f t="shared" si="2"/>
        <v>2.6823999999999995</v>
      </c>
      <c r="Q73" s="3">
        <v>8.1000000000000003E-2</v>
      </c>
      <c r="R73" s="3">
        <f t="shared" si="3"/>
        <v>0.55267999999999995</v>
      </c>
      <c r="S73" s="4">
        <f t="shared" si="4"/>
        <v>3.3160799999999995</v>
      </c>
    </row>
    <row r="74" spans="1:19" x14ac:dyDescent="0.2">
      <c r="A74" s="34">
        <v>59</v>
      </c>
      <c r="B74" s="2" t="s">
        <v>50</v>
      </c>
      <c r="C74" s="17">
        <v>86</v>
      </c>
      <c r="D74" s="17">
        <v>2088.1</v>
      </c>
      <c r="E74" s="19">
        <v>0.36980000000000002</v>
      </c>
      <c r="F74" s="19">
        <v>5.0099999999999999E-2</v>
      </c>
      <c r="G74" s="19">
        <v>0</v>
      </c>
      <c r="H74" s="19">
        <v>0</v>
      </c>
      <c r="I74" s="19">
        <v>0.69520000000000004</v>
      </c>
      <c r="J74" s="24">
        <v>0.2165</v>
      </c>
      <c r="K74" s="19">
        <v>5.5399999999999998E-2</v>
      </c>
      <c r="L74" s="19">
        <v>0.92600000000000005</v>
      </c>
      <c r="M74" s="24">
        <v>0.12280000000000001</v>
      </c>
      <c r="N74" s="19">
        <v>0.4501</v>
      </c>
      <c r="O74" s="24">
        <v>0</v>
      </c>
      <c r="P74" s="3">
        <f t="shared" ref="P74:P87" si="5">SUM(E74:O74)-J74</f>
        <v>2.6693999999999996</v>
      </c>
      <c r="Q74" s="3">
        <v>8.1000000000000003E-2</v>
      </c>
      <c r="R74" s="3">
        <f t="shared" si="3"/>
        <v>0.5500799999999999</v>
      </c>
      <c r="S74" s="4">
        <f t="shared" si="4"/>
        <v>3.3004799999999994</v>
      </c>
    </row>
    <row r="75" spans="1:19" x14ac:dyDescent="0.2">
      <c r="A75" s="34">
        <v>60</v>
      </c>
      <c r="B75" s="2" t="s">
        <v>50</v>
      </c>
      <c r="C75" s="17">
        <v>88</v>
      </c>
      <c r="D75" s="17">
        <v>820.7</v>
      </c>
      <c r="E75" s="19">
        <v>0.37609999999999999</v>
      </c>
      <c r="F75" s="19">
        <v>5.0900000000000001E-2</v>
      </c>
      <c r="G75" s="19">
        <v>0</v>
      </c>
      <c r="H75" s="19">
        <v>0</v>
      </c>
      <c r="I75" s="19">
        <v>0.69130000000000003</v>
      </c>
      <c r="J75" s="24">
        <v>0.22020000000000001</v>
      </c>
      <c r="K75" s="19">
        <v>5.6300000000000003E-2</v>
      </c>
      <c r="L75" s="19">
        <v>0.88519999999999999</v>
      </c>
      <c r="M75" s="24">
        <v>0.1249</v>
      </c>
      <c r="N75" s="19">
        <v>0.33829999999999999</v>
      </c>
      <c r="O75" s="24">
        <v>0</v>
      </c>
      <c r="P75" s="3">
        <f t="shared" si="5"/>
        <v>2.5229999999999997</v>
      </c>
      <c r="Q75" s="3">
        <v>7.4999999999999997E-2</v>
      </c>
      <c r="R75" s="3">
        <f t="shared" si="3"/>
        <v>0.51959999999999995</v>
      </c>
      <c r="S75" s="4">
        <f t="shared" si="4"/>
        <v>3.1175999999999999</v>
      </c>
    </row>
    <row r="76" spans="1:19" x14ac:dyDescent="0.2">
      <c r="A76" s="34">
        <v>61</v>
      </c>
      <c r="B76" s="2" t="s">
        <v>50</v>
      </c>
      <c r="C76" s="17">
        <v>90</v>
      </c>
      <c r="D76" s="17">
        <v>2282.1</v>
      </c>
      <c r="E76" s="19">
        <v>0.38250000000000001</v>
      </c>
      <c r="F76" s="19">
        <v>5.1799999999999999E-2</v>
      </c>
      <c r="G76" s="19">
        <v>0</v>
      </c>
      <c r="H76" s="19">
        <v>0</v>
      </c>
      <c r="I76" s="19">
        <v>0.70299999999999996</v>
      </c>
      <c r="J76" s="24">
        <v>0.22389999999999999</v>
      </c>
      <c r="K76" s="19">
        <v>5.7299999999999997E-2</v>
      </c>
      <c r="L76" s="19">
        <v>0.77849999999999997</v>
      </c>
      <c r="M76" s="24">
        <v>0.127</v>
      </c>
      <c r="N76" s="19">
        <v>0.46550000000000002</v>
      </c>
      <c r="O76" s="24">
        <v>0</v>
      </c>
      <c r="P76" s="3">
        <f t="shared" si="5"/>
        <v>2.5655999999999999</v>
      </c>
      <c r="Q76" s="3">
        <v>7.4999999999999997E-2</v>
      </c>
      <c r="R76" s="3">
        <f t="shared" si="3"/>
        <v>0.52812000000000003</v>
      </c>
      <c r="S76" s="4">
        <f t="shared" si="4"/>
        <v>3.16872</v>
      </c>
    </row>
    <row r="77" spans="1:19" x14ac:dyDescent="0.2">
      <c r="A77" s="34">
        <v>62</v>
      </c>
      <c r="B77" s="2" t="s">
        <v>50</v>
      </c>
      <c r="C77" s="17">
        <v>92</v>
      </c>
      <c r="D77" s="17">
        <v>2150.8000000000002</v>
      </c>
      <c r="E77" s="19">
        <v>0.38080000000000003</v>
      </c>
      <c r="F77" s="19">
        <v>5.1499999999999997E-2</v>
      </c>
      <c r="G77" s="19">
        <v>0</v>
      </c>
      <c r="H77" s="19">
        <v>0</v>
      </c>
      <c r="I77" s="19">
        <v>0.71930000000000005</v>
      </c>
      <c r="J77" s="24">
        <v>0.22289999999999999</v>
      </c>
      <c r="K77" s="19">
        <v>5.7000000000000002E-2</v>
      </c>
      <c r="L77" s="19">
        <v>0.7319</v>
      </c>
      <c r="M77" s="24">
        <v>0.12640000000000001</v>
      </c>
      <c r="N77" s="19">
        <v>0.46339999999999998</v>
      </c>
      <c r="O77" s="24">
        <v>0</v>
      </c>
      <c r="P77" s="3">
        <f t="shared" si="5"/>
        <v>2.5303</v>
      </c>
      <c r="Q77" s="3">
        <v>7.3999999999999996E-2</v>
      </c>
      <c r="R77" s="3">
        <f t="shared" si="3"/>
        <v>0.52085999999999999</v>
      </c>
      <c r="S77" s="4">
        <f t="shared" si="4"/>
        <v>3.1251599999999997</v>
      </c>
    </row>
    <row r="78" spans="1:19" x14ac:dyDescent="0.2">
      <c r="A78" s="34">
        <v>63</v>
      </c>
      <c r="B78" s="2" t="s">
        <v>51</v>
      </c>
      <c r="C78" s="17">
        <v>43</v>
      </c>
      <c r="D78" s="17">
        <v>2122.5</v>
      </c>
      <c r="E78" s="19">
        <v>0.37190000000000001</v>
      </c>
      <c r="F78" s="19">
        <v>5.04E-2</v>
      </c>
      <c r="G78" s="19">
        <v>0</v>
      </c>
      <c r="H78" s="19">
        <v>0</v>
      </c>
      <c r="I78" s="19">
        <v>0.68479999999999996</v>
      </c>
      <c r="J78" s="24">
        <v>0.2177</v>
      </c>
      <c r="K78" s="19">
        <v>5.57E-2</v>
      </c>
      <c r="L78" s="19">
        <v>0.9083</v>
      </c>
      <c r="M78" s="24">
        <v>0.1235</v>
      </c>
      <c r="N78" s="19">
        <v>0.45269999999999999</v>
      </c>
      <c r="O78" s="24">
        <v>0</v>
      </c>
      <c r="P78" s="3">
        <f t="shared" si="5"/>
        <v>2.6473000000000004</v>
      </c>
      <c r="Q78" s="3">
        <v>0.08</v>
      </c>
      <c r="R78" s="3">
        <f t="shared" si="3"/>
        <v>0.54546000000000017</v>
      </c>
      <c r="S78" s="4">
        <f t="shared" si="4"/>
        <v>3.2727600000000008</v>
      </c>
    </row>
    <row r="79" spans="1:19" x14ac:dyDescent="0.2">
      <c r="A79" s="34">
        <v>64</v>
      </c>
      <c r="B79" s="2" t="s">
        <v>52</v>
      </c>
      <c r="C79" s="17" t="s">
        <v>21</v>
      </c>
      <c r="D79" s="17">
        <v>75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4.5499999999999999E-2</v>
      </c>
      <c r="L79" s="19">
        <v>3.3300000000000003E-2</v>
      </c>
      <c r="M79" s="24">
        <v>0</v>
      </c>
      <c r="N79" s="19">
        <v>0</v>
      </c>
      <c r="O79" s="24">
        <v>0</v>
      </c>
      <c r="P79" s="3">
        <f t="shared" si="5"/>
        <v>7.8800000000000009E-2</v>
      </c>
      <c r="Q79" s="3">
        <v>3.0000000000000001E-3</v>
      </c>
      <c r="R79" s="3">
        <f t="shared" si="3"/>
        <v>1.6360000000000003E-2</v>
      </c>
      <c r="S79" s="4">
        <f t="shared" si="4"/>
        <v>9.8160000000000011E-2</v>
      </c>
    </row>
    <row r="80" spans="1:19" x14ac:dyDescent="0.2">
      <c r="A80" s="34">
        <v>65</v>
      </c>
      <c r="B80" s="2" t="s">
        <v>53</v>
      </c>
      <c r="C80" s="17">
        <v>119</v>
      </c>
      <c r="D80" s="17">
        <v>1515</v>
      </c>
      <c r="E80" s="19">
        <v>0.36770000000000003</v>
      </c>
      <c r="F80" s="19">
        <v>4.9779999999999998E-2</v>
      </c>
      <c r="G80" s="19">
        <v>0</v>
      </c>
      <c r="H80" s="19">
        <v>0</v>
      </c>
      <c r="I80" s="19">
        <v>0.70660000000000001</v>
      </c>
      <c r="J80" s="24">
        <v>0.2152</v>
      </c>
      <c r="K80" s="19">
        <v>5.5E-2</v>
      </c>
      <c r="L80" s="19">
        <v>0.9708</v>
      </c>
      <c r="M80" s="24">
        <v>0.1221</v>
      </c>
      <c r="N80" s="19">
        <v>0.44750000000000001</v>
      </c>
      <c r="O80" s="24">
        <v>0</v>
      </c>
      <c r="P80" s="3">
        <f t="shared" si="5"/>
        <v>2.7194800000000003</v>
      </c>
      <c r="Q80" s="3">
        <v>8.3000000000000004E-2</v>
      </c>
      <c r="R80" s="3">
        <f t="shared" si="3"/>
        <v>0.56049600000000011</v>
      </c>
      <c r="S80" s="4">
        <f t="shared" si="4"/>
        <v>3.3629760000000006</v>
      </c>
    </row>
    <row r="81" spans="1:20" x14ac:dyDescent="0.2">
      <c r="A81" s="43"/>
      <c r="B81" s="38"/>
      <c r="C81" s="39"/>
      <c r="D81" s="39"/>
      <c r="E81" s="40"/>
      <c r="F81" s="40"/>
      <c r="G81" s="40"/>
      <c r="H81" s="40"/>
      <c r="I81" s="40"/>
      <c r="J81" s="12"/>
      <c r="K81" s="40"/>
      <c r="L81" s="40"/>
      <c r="M81" s="12"/>
      <c r="N81" s="40"/>
      <c r="O81" s="12"/>
      <c r="P81" s="5"/>
      <c r="Q81" s="5"/>
      <c r="R81" s="5"/>
      <c r="S81" s="6"/>
    </row>
    <row r="82" spans="1:20" ht="15.75" x14ac:dyDescent="0.25">
      <c r="A82" s="43"/>
      <c r="B82" s="38"/>
      <c r="C82" s="39"/>
      <c r="D82" s="39"/>
      <c r="E82" s="40"/>
      <c r="F82" s="40"/>
      <c r="G82" s="40"/>
      <c r="H82" s="40"/>
      <c r="I82" s="40"/>
      <c r="J82" s="12"/>
      <c r="K82" s="40"/>
      <c r="L82" s="40"/>
      <c r="M82" s="12"/>
      <c r="N82" s="69" t="s">
        <v>41</v>
      </c>
      <c r="O82" s="69"/>
      <c r="P82" s="69"/>
      <c r="Q82" s="69"/>
      <c r="R82" s="69"/>
      <c r="S82" s="6"/>
    </row>
    <row r="83" spans="1:20" x14ac:dyDescent="0.2">
      <c r="A83" s="45">
        <v>1</v>
      </c>
      <c r="B83" s="45">
        <v>2</v>
      </c>
      <c r="C83" s="45">
        <v>3</v>
      </c>
      <c r="D83" s="45">
        <v>4</v>
      </c>
      <c r="E83" s="45">
        <v>5</v>
      </c>
      <c r="F83" s="45">
        <v>6</v>
      </c>
      <c r="G83" s="45">
        <v>7</v>
      </c>
      <c r="H83" s="45">
        <v>8</v>
      </c>
      <c r="I83" s="45">
        <v>9</v>
      </c>
      <c r="J83" s="47">
        <v>10</v>
      </c>
      <c r="K83" s="45">
        <v>11</v>
      </c>
      <c r="L83" s="45">
        <v>12</v>
      </c>
      <c r="M83" s="47">
        <v>13</v>
      </c>
      <c r="N83" s="45">
        <v>14</v>
      </c>
      <c r="O83" s="47">
        <v>15</v>
      </c>
      <c r="P83" s="45">
        <v>16</v>
      </c>
      <c r="Q83" s="45">
        <v>17</v>
      </c>
      <c r="R83" s="45">
        <v>18</v>
      </c>
      <c r="S83" s="45">
        <v>19</v>
      </c>
    </row>
    <row r="84" spans="1:20" x14ac:dyDescent="0.2">
      <c r="A84" s="34">
        <v>66</v>
      </c>
      <c r="B84" s="2" t="s">
        <v>53</v>
      </c>
      <c r="C84" s="17" t="s">
        <v>22</v>
      </c>
      <c r="D84" s="17">
        <v>905.7</v>
      </c>
      <c r="E84" s="19">
        <v>0.36770000000000003</v>
      </c>
      <c r="F84" s="19">
        <v>4.9779999999999998E-2</v>
      </c>
      <c r="G84" s="19">
        <v>0</v>
      </c>
      <c r="H84" s="19">
        <v>0</v>
      </c>
      <c r="I84" s="19">
        <v>0.69179999999999997</v>
      </c>
      <c r="J84" s="24">
        <v>0.2152</v>
      </c>
      <c r="K84" s="19">
        <v>5.5E-2</v>
      </c>
      <c r="L84" s="19">
        <v>0.96220000000000006</v>
      </c>
      <c r="M84" s="24">
        <v>0.1221</v>
      </c>
      <c r="N84" s="19">
        <v>0.44750000000000001</v>
      </c>
      <c r="O84" s="24">
        <v>0</v>
      </c>
      <c r="P84" s="3">
        <f t="shared" si="5"/>
        <v>2.6960800000000007</v>
      </c>
      <c r="Q84" s="3">
        <v>8.2000000000000003E-2</v>
      </c>
      <c r="R84" s="3">
        <f t="shared" si="3"/>
        <v>0.55561600000000011</v>
      </c>
      <c r="S84" s="4">
        <f t="shared" si="4"/>
        <v>3.3336960000000007</v>
      </c>
    </row>
    <row r="85" spans="1:20" x14ac:dyDescent="0.2">
      <c r="A85" s="34">
        <v>67</v>
      </c>
      <c r="B85" s="2" t="s">
        <v>53</v>
      </c>
      <c r="C85" s="17">
        <v>129</v>
      </c>
      <c r="D85" s="17">
        <v>2309.1999999999998</v>
      </c>
      <c r="E85" s="19">
        <v>0.36980000000000002</v>
      </c>
      <c r="F85" s="19">
        <v>5.0099999999999999E-2</v>
      </c>
      <c r="G85" s="19">
        <v>0</v>
      </c>
      <c r="H85" s="19">
        <v>0</v>
      </c>
      <c r="I85" s="19">
        <v>0.70940000000000003</v>
      </c>
      <c r="J85" s="24">
        <v>0.2165</v>
      </c>
      <c r="K85" s="19">
        <v>5.5399999999999998E-2</v>
      </c>
      <c r="L85" s="19">
        <v>0.92549999999999999</v>
      </c>
      <c r="M85" s="24">
        <v>0.12280000000000001</v>
      </c>
      <c r="N85" s="19">
        <v>0.4501</v>
      </c>
      <c r="O85" s="24">
        <v>0</v>
      </c>
      <c r="P85" s="3">
        <f t="shared" si="5"/>
        <v>2.6830999999999996</v>
      </c>
      <c r="Q85" s="3">
        <v>8.1000000000000003E-2</v>
      </c>
      <c r="R85" s="3">
        <f t="shared" si="3"/>
        <v>0.55281999999999998</v>
      </c>
      <c r="S85" s="4">
        <f t="shared" si="4"/>
        <v>3.3169199999999996</v>
      </c>
    </row>
    <row r="86" spans="1:20" x14ac:dyDescent="0.2">
      <c r="A86" s="34">
        <v>68</v>
      </c>
      <c r="B86" s="2" t="s">
        <v>54</v>
      </c>
      <c r="C86" s="17">
        <v>1</v>
      </c>
      <c r="D86" s="17">
        <v>90.8</v>
      </c>
      <c r="E86" s="19">
        <v>0.45569999999999999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0.13639999999999999</v>
      </c>
      <c r="L86" s="19">
        <v>4.99E-2</v>
      </c>
      <c r="M86" s="24">
        <v>0.15129999999999999</v>
      </c>
      <c r="N86" s="19">
        <v>0</v>
      </c>
      <c r="O86" s="24">
        <v>0</v>
      </c>
      <c r="P86" s="3">
        <f t="shared" si="5"/>
        <v>0.79329999999999989</v>
      </c>
      <c r="Q86" s="3">
        <v>2.5999999999999999E-2</v>
      </c>
      <c r="R86" s="3">
        <f t="shared" si="3"/>
        <v>0.16386000000000001</v>
      </c>
      <c r="S86" s="4">
        <f t="shared" si="4"/>
        <v>0.98315999999999992</v>
      </c>
    </row>
    <row r="87" spans="1:20" x14ac:dyDescent="0.2">
      <c r="A87" s="34">
        <v>69</v>
      </c>
      <c r="B87" s="2" t="s">
        <v>55</v>
      </c>
      <c r="C87" s="17">
        <v>2</v>
      </c>
      <c r="D87" s="17">
        <v>1369.7</v>
      </c>
      <c r="E87" s="19">
        <v>0.37230000000000002</v>
      </c>
      <c r="F87" s="19">
        <v>5.04E-2</v>
      </c>
      <c r="G87" s="19">
        <v>0</v>
      </c>
      <c r="H87" s="19">
        <v>0</v>
      </c>
      <c r="I87" s="19">
        <v>0.68420000000000003</v>
      </c>
      <c r="J87" s="24">
        <v>0.21790000000000001</v>
      </c>
      <c r="K87" s="19">
        <v>5.57E-2</v>
      </c>
      <c r="L87" s="19">
        <v>0.85880000000000001</v>
      </c>
      <c r="M87" s="24">
        <v>0.1236</v>
      </c>
      <c r="N87" s="19">
        <v>0.41870000000000002</v>
      </c>
      <c r="O87" s="24">
        <v>0</v>
      </c>
      <c r="P87" s="3">
        <f t="shared" si="5"/>
        <v>2.5636999999999999</v>
      </c>
      <c r="Q87" s="3">
        <v>0.08</v>
      </c>
      <c r="R87" s="3">
        <f t="shared" si="3"/>
        <v>0.52873999999999999</v>
      </c>
      <c r="S87" s="4">
        <f t="shared" si="4"/>
        <v>3.1724399999999999</v>
      </c>
    </row>
    <row r="88" spans="1:20" x14ac:dyDescent="0.2">
      <c r="A88" s="34">
        <v>70</v>
      </c>
      <c r="B88" s="2" t="s">
        <v>56</v>
      </c>
      <c r="C88" s="17">
        <v>1</v>
      </c>
      <c r="D88" s="17">
        <v>3728.2</v>
      </c>
      <c r="E88" s="19">
        <v>0.36770000000000003</v>
      </c>
      <c r="F88" s="19">
        <v>4.9799999999999997E-2</v>
      </c>
      <c r="G88" s="19">
        <v>0</v>
      </c>
      <c r="H88" s="19">
        <v>0</v>
      </c>
      <c r="I88" s="19">
        <v>0.70409999999999995</v>
      </c>
      <c r="J88" s="24">
        <v>0.2152</v>
      </c>
      <c r="K88" s="19">
        <v>5.5E-2</v>
      </c>
      <c r="L88" s="19">
        <v>0.9113</v>
      </c>
      <c r="M88" s="24">
        <v>0.1221</v>
      </c>
      <c r="N88" s="19">
        <v>0.44750000000000001</v>
      </c>
      <c r="O88" s="24">
        <v>0</v>
      </c>
      <c r="P88" s="3">
        <f t="shared" ref="P88:P94" si="6">SUM(E88:O88)-J88</f>
        <v>2.6575000000000002</v>
      </c>
      <c r="Q88" s="3">
        <v>8.1000000000000003E-2</v>
      </c>
      <c r="R88" s="3">
        <f t="shared" si="3"/>
        <v>0.54770000000000008</v>
      </c>
      <c r="S88" s="4">
        <f t="shared" ref="S88:S94" si="7">P88+Q88+R88</f>
        <v>3.2862</v>
      </c>
    </row>
    <row r="89" spans="1:20" x14ac:dyDescent="0.2">
      <c r="A89" s="34">
        <v>71</v>
      </c>
      <c r="B89" s="2" t="s">
        <v>56</v>
      </c>
      <c r="C89" s="17" t="s">
        <v>23</v>
      </c>
      <c r="D89" s="17">
        <v>1882.19</v>
      </c>
      <c r="E89" s="19">
        <v>0.37230000000000002</v>
      </c>
      <c r="F89" s="19">
        <v>5.04E-2</v>
      </c>
      <c r="G89" s="19">
        <v>0</v>
      </c>
      <c r="H89" s="19">
        <v>0</v>
      </c>
      <c r="I89" s="19">
        <v>0.70930000000000004</v>
      </c>
      <c r="J89" s="24">
        <v>0.21790000000000001</v>
      </c>
      <c r="K89" s="19">
        <v>5.57E-2</v>
      </c>
      <c r="L89" s="19">
        <v>0.86009999999999998</v>
      </c>
      <c r="M89" s="24">
        <v>0.1236</v>
      </c>
      <c r="N89" s="19">
        <v>0.2853</v>
      </c>
      <c r="O89" s="24">
        <v>0</v>
      </c>
      <c r="P89" s="3">
        <f t="shared" si="6"/>
        <v>2.4567000000000001</v>
      </c>
      <c r="Q89" s="3">
        <v>7.3999999999999996E-2</v>
      </c>
      <c r="R89" s="3">
        <f t="shared" si="3"/>
        <v>0.50614000000000003</v>
      </c>
      <c r="S89" s="4">
        <f t="shared" si="7"/>
        <v>3.0368399999999998</v>
      </c>
    </row>
    <row r="90" spans="1:20" x14ac:dyDescent="0.2">
      <c r="A90" s="34">
        <v>72</v>
      </c>
      <c r="B90" s="31" t="s">
        <v>57</v>
      </c>
      <c r="C90" s="26">
        <v>15</v>
      </c>
      <c r="D90" s="26">
        <v>58.6</v>
      </c>
      <c r="E90" s="24">
        <v>0</v>
      </c>
      <c r="F90" s="24">
        <v>0</v>
      </c>
      <c r="G90" s="24">
        <v>0</v>
      </c>
      <c r="H90" s="24">
        <v>0</v>
      </c>
      <c r="I90" s="24">
        <v>0.62980000000000003</v>
      </c>
      <c r="J90" s="24">
        <v>0.2006</v>
      </c>
      <c r="K90" s="24">
        <v>0.1026</v>
      </c>
      <c r="L90" s="24">
        <v>3.95E-2</v>
      </c>
      <c r="M90" s="24">
        <v>0</v>
      </c>
      <c r="N90" s="24">
        <v>0</v>
      </c>
      <c r="O90" s="24">
        <v>0</v>
      </c>
      <c r="P90" s="32">
        <f t="shared" si="6"/>
        <v>0.77190000000000003</v>
      </c>
      <c r="Q90" s="32">
        <v>2.5000000000000001E-2</v>
      </c>
      <c r="R90" s="32">
        <f t="shared" si="3"/>
        <v>0.15938000000000002</v>
      </c>
      <c r="S90" s="33">
        <f t="shared" si="7"/>
        <v>0.95628000000000002</v>
      </c>
    </row>
    <row r="91" spans="1:20" x14ac:dyDescent="0.2">
      <c r="A91" s="34">
        <v>73</v>
      </c>
      <c r="B91" s="2" t="s">
        <v>58</v>
      </c>
      <c r="C91" s="17">
        <v>224</v>
      </c>
      <c r="D91" s="17">
        <v>348.6</v>
      </c>
      <c r="E91" s="19">
        <v>0.36299999999999999</v>
      </c>
      <c r="F91" s="19">
        <v>4.9099999999999998E-2</v>
      </c>
      <c r="G91" s="19">
        <v>0</v>
      </c>
      <c r="H91" s="19">
        <v>0</v>
      </c>
      <c r="I91" s="19">
        <v>0.66710000000000003</v>
      </c>
      <c r="J91" s="24">
        <v>0.21249999999999999</v>
      </c>
      <c r="K91" s="19">
        <v>0.1087</v>
      </c>
      <c r="L91" s="19">
        <v>0.97509999999999997</v>
      </c>
      <c r="M91" s="24">
        <v>0.1205</v>
      </c>
      <c r="N91" s="19">
        <v>0.32650000000000001</v>
      </c>
      <c r="O91" s="24">
        <v>0</v>
      </c>
      <c r="P91" s="3">
        <f t="shared" si="6"/>
        <v>2.61</v>
      </c>
      <c r="Q91" s="3">
        <v>0.08</v>
      </c>
      <c r="R91" s="3">
        <f t="shared" si="3"/>
        <v>0.53800000000000003</v>
      </c>
      <c r="S91" s="4">
        <f t="shared" si="7"/>
        <v>3.2279999999999998</v>
      </c>
    </row>
    <row r="92" spans="1:20" x14ac:dyDescent="0.2">
      <c r="A92" s="34">
        <v>74</v>
      </c>
      <c r="B92" s="2" t="s">
        <v>59</v>
      </c>
      <c r="C92" s="17">
        <v>10</v>
      </c>
      <c r="D92" s="17">
        <v>52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8.5599999999999996E-2</v>
      </c>
      <c r="L92" s="19">
        <v>3.1300000000000001E-2</v>
      </c>
      <c r="M92" s="24">
        <v>0</v>
      </c>
      <c r="N92" s="19">
        <v>0</v>
      </c>
      <c r="O92" s="24">
        <v>0</v>
      </c>
      <c r="P92" s="3">
        <f t="shared" si="6"/>
        <v>0.1169</v>
      </c>
      <c r="Q92" s="3">
        <v>5.0000000000000001E-3</v>
      </c>
      <c r="R92" s="3">
        <f t="shared" si="3"/>
        <v>2.4380000000000002E-2</v>
      </c>
      <c r="S92" s="4">
        <f t="shared" si="7"/>
        <v>0.14628000000000002</v>
      </c>
    </row>
    <row r="93" spans="1:20" x14ac:dyDescent="0.2">
      <c r="A93" s="34">
        <v>75</v>
      </c>
      <c r="B93" s="2" t="s">
        <v>59</v>
      </c>
      <c r="C93" s="17">
        <v>20</v>
      </c>
      <c r="D93" s="17">
        <v>27.1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4.4999999999999998E-2</v>
      </c>
      <c r="L93" s="19">
        <v>3.3300000000000003E-2</v>
      </c>
      <c r="M93" s="24">
        <v>0</v>
      </c>
      <c r="N93" s="19">
        <v>0</v>
      </c>
      <c r="O93" s="24">
        <v>0</v>
      </c>
      <c r="P93" s="3">
        <f t="shared" si="6"/>
        <v>7.8300000000000008E-2</v>
      </c>
      <c r="Q93" s="3">
        <f>P93*0.05</f>
        <v>3.9150000000000009E-3</v>
      </c>
      <c r="R93" s="3">
        <f t="shared" si="3"/>
        <v>1.6443000000000003E-2</v>
      </c>
      <c r="S93" s="4">
        <f t="shared" si="7"/>
        <v>9.865800000000001E-2</v>
      </c>
    </row>
    <row r="94" spans="1:20" x14ac:dyDescent="0.2">
      <c r="A94" s="34">
        <v>76</v>
      </c>
      <c r="B94" s="2" t="s">
        <v>60</v>
      </c>
      <c r="C94" s="17">
        <v>37</v>
      </c>
      <c r="D94" s="17">
        <v>4376.3999999999996</v>
      </c>
      <c r="E94" s="19">
        <v>0.36980000000000002</v>
      </c>
      <c r="F94" s="19">
        <v>5.0099999999999999E-2</v>
      </c>
      <c r="G94" s="19">
        <v>0</v>
      </c>
      <c r="H94" s="19">
        <v>0</v>
      </c>
      <c r="I94" s="19">
        <v>0.70709999999999995</v>
      </c>
      <c r="J94" s="24">
        <v>0.2165</v>
      </c>
      <c r="K94" s="19">
        <v>5.5399999999999998E-2</v>
      </c>
      <c r="L94" s="19">
        <v>0.9083</v>
      </c>
      <c r="M94" s="24">
        <v>0.12280000000000001</v>
      </c>
      <c r="N94" s="19">
        <v>0.4501</v>
      </c>
      <c r="O94" s="24">
        <v>0</v>
      </c>
      <c r="P94" s="3">
        <f t="shared" si="6"/>
        <v>2.6635999999999997</v>
      </c>
      <c r="Q94" s="3">
        <v>8.1000000000000003E-2</v>
      </c>
      <c r="R94" s="3">
        <f t="shared" si="3"/>
        <v>0.54891999999999996</v>
      </c>
      <c r="S94" s="4">
        <f t="shared" si="7"/>
        <v>3.2935199999999996</v>
      </c>
    </row>
    <row r="95" spans="1:20" s="16" customFormat="1" x14ac:dyDescent="0.2">
      <c r="A95" s="34">
        <v>77</v>
      </c>
      <c r="B95" s="2" t="s">
        <v>42</v>
      </c>
      <c r="C95" s="17">
        <v>56</v>
      </c>
      <c r="D95" s="17">
        <v>268.60000000000002</v>
      </c>
      <c r="E95" s="19">
        <v>0.36909999999999998</v>
      </c>
      <c r="F95" s="19">
        <v>0</v>
      </c>
      <c r="G95" s="19">
        <v>0</v>
      </c>
      <c r="H95" s="19">
        <v>0</v>
      </c>
      <c r="I95" s="19">
        <v>0.68079999999999996</v>
      </c>
      <c r="J95" s="24">
        <v>0.21679999999999999</v>
      </c>
      <c r="K95" s="19">
        <v>5.5399999999999998E-2</v>
      </c>
      <c r="L95" s="19">
        <v>0.85029999999999994</v>
      </c>
      <c r="M95" s="24">
        <v>0.123</v>
      </c>
      <c r="N95" s="19">
        <v>0.3332</v>
      </c>
      <c r="O95" s="24">
        <v>0</v>
      </c>
      <c r="P95" s="3">
        <f>SUM(E95:O95)-J95</f>
        <v>2.4117999999999999</v>
      </c>
      <c r="Q95" s="3">
        <v>7.2999999999999995E-2</v>
      </c>
      <c r="R95" s="3">
        <f t="shared" si="3"/>
        <v>0.49696000000000001</v>
      </c>
      <c r="S95" s="4">
        <f>P95+Q95+R95</f>
        <v>2.98176</v>
      </c>
    </row>
    <row r="96" spans="1:20" s="16" customFormat="1" x14ac:dyDescent="0.2">
      <c r="A96" s="34">
        <v>78</v>
      </c>
      <c r="B96" s="2" t="s">
        <v>61</v>
      </c>
      <c r="C96" s="17">
        <v>27</v>
      </c>
      <c r="D96" s="17">
        <v>42.1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0.10059999999999999</v>
      </c>
      <c r="L96" s="19">
        <v>0.68769999999999998</v>
      </c>
      <c r="M96" s="24">
        <v>0</v>
      </c>
      <c r="N96" s="19">
        <v>0</v>
      </c>
      <c r="O96" s="24">
        <v>0</v>
      </c>
      <c r="P96" s="3">
        <f>SUM(E96:O96)-J96</f>
        <v>0.7883</v>
      </c>
      <c r="Q96" s="3">
        <v>2.5999999999999999E-2</v>
      </c>
      <c r="R96" s="3">
        <f t="shared" si="3"/>
        <v>0.16286</v>
      </c>
      <c r="S96" s="4">
        <f>P96+Q96+R96</f>
        <v>0.97716000000000003</v>
      </c>
      <c r="T96" s="29"/>
    </row>
    <row r="97" spans="1:20" s="16" customFormat="1" x14ac:dyDescent="0.2">
      <c r="A97" s="34">
        <v>79</v>
      </c>
      <c r="B97" s="2" t="s">
        <v>62</v>
      </c>
      <c r="C97" s="17">
        <v>33</v>
      </c>
      <c r="D97" s="17">
        <v>37.5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8.5599999999999996E-2</v>
      </c>
      <c r="L97" s="19">
        <v>3.1300000000000001E-2</v>
      </c>
      <c r="M97" s="24">
        <v>0</v>
      </c>
      <c r="N97" s="19">
        <v>0</v>
      </c>
      <c r="O97" s="24">
        <v>0</v>
      </c>
      <c r="P97" s="3">
        <f>SUM(E97:O97)-J97</f>
        <v>0.1169</v>
      </c>
      <c r="Q97" s="3">
        <v>5.0000000000000001E-3</v>
      </c>
      <c r="R97" s="3">
        <f t="shared" si="3"/>
        <v>2.4380000000000002E-2</v>
      </c>
      <c r="S97" s="4">
        <f>P97+Q97+R97</f>
        <v>0.14628000000000002</v>
      </c>
      <c r="T97" s="29"/>
    </row>
    <row r="98" spans="1:20" s="16" customFormat="1" x14ac:dyDescent="0.2">
      <c r="A98" s="34">
        <v>80</v>
      </c>
      <c r="B98" s="25" t="s">
        <v>63</v>
      </c>
      <c r="C98" s="26">
        <v>53</v>
      </c>
      <c r="D98" s="27">
        <v>168.7</v>
      </c>
      <c r="E98" s="24">
        <v>0</v>
      </c>
      <c r="F98" s="28">
        <v>0</v>
      </c>
      <c r="G98" s="19">
        <v>0</v>
      </c>
      <c r="H98" s="19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0.2077</v>
      </c>
      <c r="O98" s="53">
        <v>0</v>
      </c>
      <c r="P98" s="3">
        <f>E98+F98+G98+H98+I98+J98+K98+L98+M98+N98+O98</f>
        <v>0.2077</v>
      </c>
      <c r="Q98" s="3">
        <v>8.9999999999999993E-3</v>
      </c>
      <c r="R98" s="3">
        <f t="shared" si="3"/>
        <v>4.3340000000000004E-2</v>
      </c>
      <c r="S98" s="4">
        <f>P98+Q98+R98</f>
        <v>0.26003999999999999</v>
      </c>
      <c r="T98" s="29"/>
    </row>
    <row r="99" spans="1:20" s="16" customFormat="1" x14ac:dyDescent="0.2">
      <c r="A99" s="34">
        <v>81</v>
      </c>
      <c r="B99" s="25" t="s">
        <v>56</v>
      </c>
      <c r="C99" s="26" t="s">
        <v>25</v>
      </c>
      <c r="D99" s="27">
        <v>200.4</v>
      </c>
      <c r="E99" s="24">
        <v>0</v>
      </c>
      <c r="F99" s="28">
        <v>0</v>
      </c>
      <c r="G99" s="19">
        <v>0</v>
      </c>
      <c r="H99" s="19">
        <v>0</v>
      </c>
      <c r="I99" s="24">
        <v>0.59470000000000001</v>
      </c>
      <c r="J99" s="24">
        <v>0.18940000000000001</v>
      </c>
      <c r="K99" s="24">
        <v>0</v>
      </c>
      <c r="L99" s="24">
        <v>0</v>
      </c>
      <c r="M99" s="24">
        <v>0</v>
      </c>
      <c r="N99" s="24">
        <v>0.26619999999999999</v>
      </c>
      <c r="O99" s="53">
        <v>0</v>
      </c>
      <c r="P99" s="3">
        <f>E99+F99+I99+K99+L99+M99+N99</f>
        <v>0.8609</v>
      </c>
      <c r="Q99" s="3">
        <v>0.03</v>
      </c>
      <c r="R99" s="3">
        <f t="shared" si="3"/>
        <v>0.17818000000000001</v>
      </c>
      <c r="S99" s="4">
        <f>P99+Q99+R99</f>
        <v>1.06908</v>
      </c>
    </row>
    <row r="100" spans="1:20" s="16" customFormat="1" x14ac:dyDescent="0.2">
      <c r="A100" s="9"/>
      <c r="B100" s="10"/>
      <c r="C100" s="7"/>
      <c r="D100" s="11"/>
      <c r="E100" s="12"/>
      <c r="F100" s="13"/>
      <c r="G100" s="14"/>
      <c r="H100" s="14"/>
      <c r="I100" s="12"/>
      <c r="J100" s="12"/>
      <c r="K100" s="12"/>
      <c r="L100" s="12"/>
      <c r="M100" s="12"/>
      <c r="N100" s="12"/>
      <c r="O100" s="15"/>
      <c r="P100" s="5"/>
      <c r="Q100" s="5"/>
      <c r="R100" s="5"/>
      <c r="S100" s="6"/>
      <c r="T100" s="29"/>
    </row>
    <row r="101" spans="1:20" s="16" customFormat="1" x14ac:dyDescent="0.2">
      <c r="A101" s="9"/>
      <c r="B101" s="10"/>
      <c r="C101" s="7"/>
      <c r="D101" s="11"/>
      <c r="E101" s="12"/>
      <c r="F101" s="13"/>
      <c r="G101" s="14"/>
      <c r="H101" s="14"/>
      <c r="I101" s="12"/>
      <c r="J101" s="12"/>
      <c r="K101" s="12"/>
      <c r="L101" s="12"/>
      <c r="M101" s="12"/>
      <c r="N101" s="12"/>
      <c r="O101" s="15"/>
      <c r="P101" s="5"/>
      <c r="Q101" s="5"/>
      <c r="R101" s="5"/>
      <c r="S101" s="6"/>
      <c r="T101" s="29"/>
    </row>
    <row r="102" spans="1:20" s="16" customFormat="1" ht="24" customHeight="1" x14ac:dyDescent="0.25">
      <c r="A102" s="9"/>
      <c r="B102" s="63" t="s">
        <v>26</v>
      </c>
      <c r="C102" s="63"/>
      <c r="D102" s="63"/>
      <c r="E102" s="12"/>
      <c r="F102" s="13"/>
      <c r="G102" s="14"/>
      <c r="H102" s="14"/>
      <c r="I102" s="12"/>
      <c r="J102" s="12"/>
      <c r="K102" s="12"/>
      <c r="L102" s="12"/>
      <c r="M102" s="12"/>
      <c r="N102" s="35" t="s">
        <v>27</v>
      </c>
      <c r="O102" s="35"/>
      <c r="P102" s="5"/>
      <c r="Q102" s="5"/>
      <c r="R102" s="5"/>
      <c r="S102" s="6"/>
      <c r="T102" s="29"/>
    </row>
    <row r="103" spans="1:20" s="16" customFormat="1" x14ac:dyDescent="0.2">
      <c r="A103" s="9"/>
      <c r="B103" s="10"/>
      <c r="C103" s="7"/>
      <c r="D103" s="11"/>
      <c r="E103" s="12"/>
      <c r="F103" s="13"/>
      <c r="G103" s="14"/>
      <c r="H103" s="14"/>
      <c r="I103" s="12"/>
      <c r="J103" s="12"/>
      <c r="K103" s="12"/>
      <c r="L103" s="12"/>
      <c r="M103" s="12"/>
      <c r="N103" s="12"/>
      <c r="O103" s="15"/>
      <c r="P103" s="5"/>
      <c r="Q103" s="5"/>
      <c r="R103" s="5"/>
      <c r="S103" s="6"/>
      <c r="T103" s="29"/>
    </row>
    <row r="104" spans="1:20" s="16" customFormat="1" x14ac:dyDescent="0.2">
      <c r="A104" s="9"/>
      <c r="B104" s="10"/>
      <c r="C104" s="7"/>
      <c r="D104" s="11"/>
      <c r="E104" s="12"/>
      <c r="F104" s="13"/>
      <c r="G104" s="14"/>
      <c r="H104" s="14"/>
      <c r="I104" s="12"/>
      <c r="J104" s="12"/>
      <c r="K104" s="12"/>
      <c r="L104" s="12"/>
      <c r="M104" s="12"/>
      <c r="N104" s="12"/>
      <c r="O104" s="15"/>
      <c r="P104" s="5"/>
      <c r="Q104" s="5"/>
      <c r="R104" s="5"/>
      <c r="S104" s="6"/>
      <c r="T104" s="29"/>
    </row>
    <row r="105" spans="1:20" s="16" customFormat="1" x14ac:dyDescent="0.2">
      <c r="A105" s="9"/>
      <c r="B105" s="10"/>
      <c r="C105" s="7"/>
      <c r="D105" s="11"/>
      <c r="E105" s="12"/>
      <c r="F105" s="13"/>
      <c r="G105" s="14"/>
      <c r="H105" s="14"/>
      <c r="I105" s="12"/>
      <c r="J105" s="12"/>
      <c r="K105" s="12"/>
      <c r="L105" s="12"/>
      <c r="M105" s="12"/>
      <c r="N105" s="12"/>
      <c r="O105" s="15"/>
      <c r="P105" s="5"/>
      <c r="Q105" s="5"/>
      <c r="R105" s="5"/>
      <c r="S105" s="6"/>
      <c r="T105" s="29"/>
    </row>
    <row r="106" spans="1:20" s="16" customFormat="1" x14ac:dyDescent="0.2">
      <c r="A106" s="9"/>
      <c r="B106" s="10"/>
      <c r="C106" s="7"/>
      <c r="D106" s="11"/>
      <c r="E106" s="12"/>
      <c r="F106" s="13"/>
      <c r="G106" s="14"/>
      <c r="H106" s="14"/>
      <c r="I106" s="12"/>
      <c r="J106" s="12"/>
      <c r="K106" s="12"/>
      <c r="L106" s="12"/>
      <c r="M106" s="12"/>
      <c r="N106" s="12"/>
      <c r="O106" s="15"/>
      <c r="P106" s="5"/>
      <c r="Q106" s="5"/>
      <c r="R106" s="5"/>
      <c r="S106" s="6"/>
      <c r="T106" s="29"/>
    </row>
    <row r="107" spans="1:20" s="16" customFormat="1" x14ac:dyDescent="0.2">
      <c r="A107" s="9"/>
      <c r="B107" s="10"/>
      <c r="C107" s="7"/>
      <c r="D107" s="11"/>
      <c r="E107" s="12"/>
      <c r="F107" s="13"/>
      <c r="G107" s="14"/>
      <c r="H107" s="14"/>
      <c r="I107" s="12"/>
      <c r="J107" s="12"/>
      <c r="K107" s="12"/>
      <c r="L107" s="12"/>
      <c r="M107" s="12"/>
      <c r="N107" s="12"/>
      <c r="O107" s="15"/>
      <c r="P107" s="5"/>
      <c r="Q107" s="5"/>
      <c r="R107" s="5"/>
      <c r="S107" s="6"/>
      <c r="T107" s="29"/>
    </row>
    <row r="108" spans="1:20" s="16" customFormat="1" x14ac:dyDescent="0.2">
      <c r="A108" s="9"/>
      <c r="B108" s="10"/>
      <c r="C108" s="7"/>
      <c r="D108" s="11"/>
      <c r="E108" s="12"/>
      <c r="F108" s="13"/>
      <c r="G108" s="14"/>
      <c r="H108" s="14"/>
      <c r="I108" s="12"/>
      <c r="J108" s="12"/>
      <c r="K108" s="12"/>
      <c r="L108" s="12"/>
      <c r="M108" s="12"/>
      <c r="N108" s="12"/>
      <c r="O108" s="15"/>
      <c r="P108" s="5"/>
      <c r="Q108" s="5"/>
      <c r="R108" s="5"/>
      <c r="S108" s="6"/>
      <c r="T108" s="29"/>
    </row>
    <row r="109" spans="1:20" s="16" customFormat="1" x14ac:dyDescent="0.2">
      <c r="A109" s="9"/>
      <c r="B109" s="10"/>
      <c r="C109" s="7"/>
      <c r="D109" s="11"/>
      <c r="E109" s="12"/>
      <c r="F109" s="13"/>
      <c r="G109" s="14"/>
      <c r="H109" s="14"/>
      <c r="I109" s="12"/>
      <c r="J109" s="12"/>
      <c r="K109" s="12"/>
      <c r="L109" s="12"/>
      <c r="M109" s="12"/>
      <c r="N109" s="12"/>
      <c r="O109" s="15"/>
      <c r="P109" s="5"/>
      <c r="Q109" s="5"/>
      <c r="R109" s="5"/>
      <c r="S109" s="6"/>
      <c r="T109" s="29"/>
    </row>
    <row r="110" spans="1:20" s="16" customFormat="1" x14ac:dyDescent="0.2">
      <c r="A110" s="9"/>
      <c r="B110" s="10"/>
      <c r="C110" s="7"/>
      <c r="D110" s="11"/>
      <c r="E110" s="12"/>
      <c r="F110" s="13"/>
      <c r="G110" s="14"/>
      <c r="H110" s="14"/>
      <c r="I110" s="12"/>
      <c r="J110" s="12"/>
      <c r="K110" s="12"/>
      <c r="L110" s="12"/>
      <c r="M110" s="12"/>
      <c r="N110" s="12"/>
      <c r="O110" s="15"/>
      <c r="P110" s="5"/>
      <c r="Q110" s="5"/>
      <c r="R110" s="5"/>
      <c r="S110" s="6"/>
      <c r="T110" s="29"/>
    </row>
    <row r="111" spans="1:20" s="16" customFormat="1" x14ac:dyDescent="0.2">
      <c r="A111" s="9"/>
      <c r="B111" s="10"/>
      <c r="C111" s="7"/>
      <c r="D111" s="11"/>
      <c r="E111" s="12"/>
      <c r="F111" s="13"/>
      <c r="G111" s="14"/>
      <c r="H111" s="14"/>
      <c r="I111" s="12"/>
      <c r="J111" s="12"/>
      <c r="K111" s="12"/>
      <c r="L111" s="12"/>
      <c r="M111" s="12"/>
      <c r="N111" s="12"/>
      <c r="O111" s="15"/>
      <c r="P111" s="5"/>
      <c r="Q111" s="5"/>
      <c r="R111" s="5"/>
      <c r="S111" s="6"/>
      <c r="T111" s="29"/>
    </row>
    <row r="112" spans="1:20" s="16" customFormat="1" x14ac:dyDescent="0.2">
      <c r="A112" s="9"/>
      <c r="B112" s="10"/>
      <c r="C112" s="7"/>
      <c r="D112" s="11"/>
      <c r="E112" s="12"/>
      <c r="F112" s="13"/>
      <c r="G112" s="14"/>
      <c r="H112" s="14"/>
      <c r="I112" s="12"/>
      <c r="J112" s="12"/>
      <c r="K112" s="12"/>
      <c r="L112" s="12"/>
      <c r="M112" s="12"/>
      <c r="N112" s="12"/>
      <c r="O112" s="15"/>
      <c r="P112" s="5"/>
      <c r="Q112" s="5"/>
      <c r="R112" s="5"/>
      <c r="S112" s="6"/>
      <c r="T112" s="29"/>
    </row>
    <row r="113" spans="1:20" s="16" customFormat="1" x14ac:dyDescent="0.2">
      <c r="A113" s="9"/>
      <c r="B113" s="10"/>
      <c r="C113" s="7"/>
      <c r="D113" s="11"/>
      <c r="E113" s="12"/>
      <c r="F113" s="13"/>
      <c r="G113" s="14"/>
      <c r="H113" s="14"/>
      <c r="I113" s="12"/>
      <c r="J113" s="12"/>
      <c r="K113" s="12"/>
      <c r="L113" s="12"/>
      <c r="M113" s="12"/>
      <c r="N113" s="12"/>
      <c r="O113" s="15"/>
      <c r="P113" s="5"/>
      <c r="Q113" s="5"/>
      <c r="R113" s="5"/>
      <c r="S113" s="6"/>
      <c r="T113" s="29"/>
    </row>
    <row r="114" spans="1:20" s="16" customFormat="1" x14ac:dyDescent="0.2">
      <c r="A114" s="9"/>
      <c r="B114" s="10"/>
      <c r="C114" s="7"/>
      <c r="D114" s="11"/>
      <c r="E114" s="12"/>
      <c r="F114" s="13"/>
      <c r="G114" s="14"/>
      <c r="H114" s="14"/>
      <c r="I114" s="12"/>
      <c r="J114" s="12"/>
      <c r="K114" s="12"/>
      <c r="L114" s="12"/>
      <c r="M114" s="12"/>
      <c r="N114" s="12"/>
      <c r="O114" s="15"/>
      <c r="P114" s="5"/>
      <c r="Q114" s="5"/>
      <c r="R114" s="5"/>
      <c r="S114" s="6"/>
      <c r="T114" s="29"/>
    </row>
    <row r="115" spans="1:20" s="16" customFormat="1" x14ac:dyDescent="0.2">
      <c r="A115" s="9"/>
      <c r="B115" s="10"/>
      <c r="C115" s="7"/>
      <c r="D115" s="11"/>
      <c r="E115" s="12"/>
      <c r="F115" s="13"/>
      <c r="G115" s="14"/>
      <c r="H115" s="14"/>
      <c r="I115" s="12"/>
      <c r="J115" s="12"/>
      <c r="K115" s="12"/>
      <c r="L115" s="12"/>
      <c r="M115" s="12"/>
      <c r="N115" s="12"/>
      <c r="O115" s="15"/>
      <c r="P115" s="5"/>
      <c r="Q115" s="5"/>
      <c r="R115" s="5"/>
      <c r="S115" s="6"/>
      <c r="T115" s="29"/>
    </row>
    <row r="116" spans="1:20" s="16" customFormat="1" x14ac:dyDescent="0.2">
      <c r="A116" s="9"/>
      <c r="B116" s="10"/>
      <c r="C116" s="7"/>
      <c r="D116" s="11"/>
      <c r="E116" s="12"/>
      <c r="F116" s="13"/>
      <c r="G116" s="14"/>
      <c r="H116" s="14"/>
      <c r="I116" s="12"/>
      <c r="J116" s="12"/>
      <c r="K116" s="12"/>
      <c r="L116" s="12"/>
      <c r="M116" s="12"/>
      <c r="N116" s="12"/>
      <c r="O116" s="15"/>
      <c r="P116" s="5"/>
      <c r="Q116" s="5"/>
      <c r="R116" s="5"/>
      <c r="S116" s="6"/>
      <c r="T116" s="29"/>
    </row>
    <row r="117" spans="1:20" s="16" customFormat="1" x14ac:dyDescent="0.2">
      <c r="A117" s="9"/>
      <c r="B117" s="10"/>
      <c r="C117" s="7"/>
      <c r="D117" s="11"/>
      <c r="E117" s="12"/>
      <c r="F117" s="13"/>
      <c r="G117" s="14"/>
      <c r="H117" s="14"/>
      <c r="I117" s="12"/>
      <c r="J117" s="12"/>
      <c r="K117" s="12"/>
      <c r="L117" s="12"/>
      <c r="M117" s="12"/>
      <c r="N117" s="12"/>
      <c r="O117" s="15"/>
      <c r="P117" s="5"/>
      <c r="Q117" s="5"/>
      <c r="R117" s="5"/>
      <c r="S117" s="6"/>
      <c r="T117" s="29"/>
    </row>
    <row r="118" spans="1:20" s="16" customFormat="1" x14ac:dyDescent="0.2">
      <c r="A118" s="9"/>
      <c r="B118" s="10"/>
      <c r="C118" s="7"/>
      <c r="D118" s="11"/>
      <c r="E118" s="12"/>
      <c r="F118" s="13"/>
      <c r="G118" s="14"/>
      <c r="H118" s="14"/>
      <c r="I118" s="12"/>
      <c r="J118" s="12"/>
      <c r="K118" s="12"/>
      <c r="L118" s="12"/>
      <c r="M118" s="12"/>
      <c r="N118" s="12"/>
      <c r="O118" s="15"/>
      <c r="P118" s="5"/>
      <c r="Q118" s="5"/>
      <c r="R118" s="5"/>
      <c r="S118" s="6"/>
      <c r="T118" s="29"/>
    </row>
    <row r="119" spans="1:20" s="16" customFormat="1" x14ac:dyDescent="0.2">
      <c r="A119" s="9"/>
      <c r="B119" s="10"/>
      <c r="C119" s="7"/>
      <c r="D119" s="11"/>
      <c r="E119" s="12"/>
      <c r="F119" s="13"/>
      <c r="G119" s="14"/>
      <c r="H119" s="14"/>
      <c r="I119" s="12"/>
      <c r="J119" s="12"/>
      <c r="K119" s="12"/>
      <c r="L119" s="12"/>
      <c r="M119" s="12"/>
      <c r="N119" s="12"/>
      <c r="O119" s="15"/>
      <c r="P119" s="5"/>
      <c r="Q119" s="5"/>
      <c r="R119" s="5"/>
      <c r="S119" s="6"/>
      <c r="T119" s="29"/>
    </row>
    <row r="120" spans="1:20" s="16" customFormat="1" x14ac:dyDescent="0.2">
      <c r="A120" s="9"/>
      <c r="B120" s="10"/>
      <c r="C120" s="7"/>
      <c r="D120" s="11"/>
      <c r="E120" s="12"/>
      <c r="F120" s="13"/>
      <c r="G120" s="14"/>
      <c r="H120" s="14"/>
      <c r="I120" s="12"/>
      <c r="J120" s="12"/>
      <c r="K120" s="12"/>
      <c r="L120" s="12"/>
      <c r="M120" s="12"/>
      <c r="N120" s="12"/>
      <c r="O120" s="15"/>
      <c r="P120" s="5"/>
      <c r="Q120" s="5"/>
      <c r="R120" s="5"/>
      <c r="S120" s="6"/>
      <c r="T120" s="29"/>
    </row>
    <row r="121" spans="1:20" s="16" customFormat="1" x14ac:dyDescent="0.2">
      <c r="A121" s="9"/>
      <c r="B121" s="10"/>
      <c r="C121" s="7"/>
      <c r="D121" s="30"/>
      <c r="E121" s="12"/>
      <c r="F121" s="13"/>
      <c r="G121" s="14"/>
      <c r="H121" s="14"/>
      <c r="I121" s="12"/>
      <c r="J121" s="12"/>
      <c r="K121" s="12"/>
      <c r="L121" s="12"/>
      <c r="M121" s="12"/>
      <c r="N121" s="12"/>
      <c r="O121" s="15"/>
      <c r="P121" s="5"/>
      <c r="Q121" s="5"/>
      <c r="R121" s="5"/>
      <c r="S121" s="6"/>
      <c r="T121" s="29"/>
    </row>
    <row r="122" spans="1:20" s="16" customFormat="1" x14ac:dyDescent="0.2">
      <c r="A122" s="9"/>
      <c r="B122" s="10"/>
      <c r="C122" s="7"/>
      <c r="D122" s="11"/>
      <c r="E122" s="12"/>
      <c r="F122" s="13"/>
      <c r="G122" s="14"/>
      <c r="H122" s="14"/>
      <c r="I122" s="12"/>
      <c r="J122" s="12"/>
      <c r="K122" s="12"/>
      <c r="L122" s="12"/>
      <c r="M122" s="12"/>
      <c r="N122" s="12"/>
      <c r="O122" s="15"/>
      <c r="P122" s="5"/>
      <c r="Q122" s="5"/>
      <c r="R122" s="5"/>
      <c r="S122" s="6"/>
    </row>
    <row r="123" spans="1:20" s="16" customFormat="1" x14ac:dyDescent="0.2">
      <c r="A123" s="9"/>
      <c r="B123" s="10"/>
      <c r="C123" s="7"/>
      <c r="D123" s="11"/>
      <c r="E123" s="12"/>
      <c r="F123" s="13"/>
      <c r="G123" s="14"/>
      <c r="H123" s="14"/>
      <c r="I123" s="12"/>
      <c r="J123" s="12"/>
      <c r="K123" s="12"/>
      <c r="L123" s="12"/>
      <c r="M123" s="12"/>
      <c r="N123" s="12"/>
      <c r="O123" s="15"/>
      <c r="P123" s="5"/>
      <c r="Q123" s="5"/>
      <c r="R123" s="5"/>
      <c r="S123" s="6"/>
    </row>
    <row r="124" spans="1:20" s="16" customFormat="1" x14ac:dyDescent="0.2">
      <c r="A124" s="9"/>
      <c r="B124" s="10"/>
      <c r="C124" s="7"/>
      <c r="D124" s="11"/>
      <c r="E124" s="12"/>
      <c r="F124" s="13"/>
      <c r="G124" s="14"/>
      <c r="H124" s="14"/>
      <c r="I124" s="12"/>
      <c r="J124" s="12"/>
      <c r="K124" s="12"/>
      <c r="L124" s="12"/>
      <c r="M124" s="12"/>
      <c r="N124" s="12"/>
      <c r="O124" s="15"/>
      <c r="P124" s="5"/>
      <c r="Q124" s="5"/>
      <c r="R124" s="5"/>
      <c r="S124" s="6"/>
    </row>
    <row r="125" spans="1:20" s="16" customFormat="1" x14ac:dyDescent="0.2">
      <c r="A125" s="9"/>
      <c r="B125" s="10"/>
      <c r="C125" s="7"/>
      <c r="D125" s="11"/>
      <c r="E125" s="12"/>
      <c r="F125" s="13"/>
      <c r="G125" s="14"/>
      <c r="H125" s="14"/>
      <c r="I125" s="12"/>
      <c r="J125" s="12"/>
      <c r="K125" s="12"/>
      <c r="L125" s="12"/>
      <c r="M125" s="12"/>
      <c r="N125" s="12"/>
      <c r="O125" s="15"/>
      <c r="P125" s="5"/>
      <c r="Q125" s="5"/>
      <c r="R125" s="5"/>
      <c r="S125" s="6"/>
    </row>
    <row r="126" spans="1:20" s="16" customFormat="1" x14ac:dyDescent="0.2">
      <c r="A126" s="9"/>
      <c r="B126" s="10"/>
      <c r="C126" s="7"/>
      <c r="D126" s="11"/>
      <c r="E126" s="12"/>
      <c r="F126" s="13"/>
      <c r="G126" s="14"/>
      <c r="H126" s="14"/>
      <c r="I126" s="12"/>
      <c r="J126" s="12"/>
      <c r="K126" s="12"/>
      <c r="L126" s="12"/>
      <c r="M126" s="12"/>
      <c r="N126" s="12"/>
      <c r="O126" s="15"/>
      <c r="P126" s="5"/>
      <c r="Q126" s="5"/>
      <c r="R126" s="5"/>
      <c r="S126" s="6"/>
    </row>
    <row r="127" spans="1:20" s="16" customFormat="1" x14ac:dyDescent="0.2">
      <c r="A127" s="9"/>
      <c r="B127" s="10"/>
      <c r="C127" s="7"/>
      <c r="D127" s="11"/>
      <c r="E127" s="12"/>
      <c r="F127" s="13"/>
      <c r="G127" s="14"/>
      <c r="H127" s="14"/>
      <c r="I127" s="12"/>
      <c r="J127" s="12"/>
      <c r="K127" s="12"/>
      <c r="L127" s="12"/>
      <c r="M127" s="12"/>
      <c r="N127" s="12"/>
      <c r="O127" s="15"/>
      <c r="P127" s="5"/>
      <c r="Q127" s="5"/>
      <c r="R127" s="5"/>
      <c r="S127" s="6"/>
    </row>
    <row r="128" spans="1:20" s="16" customFormat="1" x14ac:dyDescent="0.2">
      <c r="A128" s="9"/>
      <c r="B128" s="10"/>
      <c r="C128" s="7"/>
      <c r="D128" s="11"/>
      <c r="E128" s="12"/>
      <c r="F128" s="13"/>
      <c r="G128" s="14"/>
      <c r="H128" s="14"/>
      <c r="I128" s="12"/>
      <c r="J128" s="12"/>
      <c r="K128" s="12"/>
      <c r="L128" s="12"/>
      <c r="M128" s="12"/>
      <c r="N128" s="12"/>
      <c r="O128" s="15"/>
      <c r="P128" s="5"/>
      <c r="Q128" s="5"/>
      <c r="R128" s="5"/>
      <c r="S128" s="6"/>
    </row>
    <row r="129" spans="1:19" s="16" customFormat="1" x14ac:dyDescent="0.2">
      <c r="A129" s="9"/>
      <c r="B129" s="10"/>
      <c r="C129" s="7"/>
      <c r="D129" s="11"/>
      <c r="E129" s="12"/>
      <c r="F129" s="13"/>
      <c r="G129" s="14"/>
      <c r="H129" s="14"/>
      <c r="I129" s="12"/>
      <c r="J129" s="12"/>
      <c r="K129" s="12"/>
      <c r="L129" s="12"/>
      <c r="M129" s="12"/>
      <c r="N129" s="12"/>
      <c r="O129" s="15"/>
      <c r="P129" s="5"/>
      <c r="Q129" s="5"/>
      <c r="R129" s="5"/>
      <c r="S129" s="6"/>
    </row>
    <row r="130" spans="1:19" s="16" customFormat="1" x14ac:dyDescent="0.2">
      <c r="A130" s="9"/>
      <c r="B130" s="10"/>
      <c r="C130" s="7"/>
      <c r="D130" s="11"/>
      <c r="E130" s="12"/>
      <c r="F130" s="13"/>
      <c r="G130" s="14"/>
      <c r="H130" s="14"/>
      <c r="I130" s="12"/>
      <c r="J130" s="12"/>
      <c r="K130" s="12"/>
      <c r="L130" s="12"/>
      <c r="M130" s="12"/>
      <c r="N130" s="12"/>
      <c r="O130" s="15"/>
      <c r="P130" s="5"/>
      <c r="Q130" s="5"/>
      <c r="R130" s="5"/>
      <c r="S130" s="6"/>
    </row>
    <row r="131" spans="1:19" s="16" customFormat="1" x14ac:dyDescent="0.2">
      <c r="A131" s="9"/>
      <c r="B131" s="10"/>
      <c r="C131" s="7"/>
      <c r="D131" s="11"/>
      <c r="E131" s="12"/>
      <c r="F131" s="13"/>
      <c r="G131" s="14"/>
      <c r="H131" s="14"/>
      <c r="I131" s="12"/>
      <c r="J131" s="12"/>
      <c r="K131" s="12"/>
      <c r="L131" s="12"/>
      <c r="M131" s="12"/>
      <c r="N131" s="12"/>
      <c r="O131" s="15"/>
      <c r="P131" s="5"/>
      <c r="Q131" s="5"/>
      <c r="R131" s="5"/>
      <c r="S131" s="6"/>
    </row>
    <row r="132" spans="1:19" s="16" customFormat="1" x14ac:dyDescent="0.2">
      <c r="A132" s="9"/>
      <c r="B132" s="10"/>
      <c r="C132" s="7"/>
      <c r="D132" s="11"/>
      <c r="E132" s="12"/>
      <c r="F132" s="13"/>
      <c r="G132" s="14"/>
      <c r="H132" s="14"/>
      <c r="I132" s="12"/>
      <c r="J132" s="12"/>
      <c r="K132" s="12"/>
      <c r="L132" s="12"/>
      <c r="M132" s="12"/>
      <c r="N132" s="12"/>
      <c r="O132" s="15"/>
      <c r="P132" s="5"/>
      <c r="Q132" s="5"/>
      <c r="R132" s="5"/>
      <c r="S132" s="6"/>
    </row>
    <row r="133" spans="1:19" s="16" customFormat="1" x14ac:dyDescent="0.2">
      <c r="A133" s="9"/>
      <c r="B133" s="10"/>
      <c r="C133" s="7"/>
      <c r="D133" s="11"/>
      <c r="E133" s="12"/>
      <c r="F133" s="13"/>
      <c r="G133" s="14"/>
      <c r="H133" s="14"/>
      <c r="I133" s="12"/>
      <c r="J133" s="12"/>
      <c r="K133" s="12"/>
      <c r="L133" s="12"/>
      <c r="M133" s="12"/>
      <c r="N133" s="12"/>
      <c r="O133" s="15"/>
      <c r="P133" s="5"/>
      <c r="Q133" s="5"/>
      <c r="R133" s="5"/>
      <c r="S133" s="6"/>
    </row>
    <row r="134" spans="1:19" s="16" customFormat="1" x14ac:dyDescent="0.2">
      <c r="A134" s="9"/>
      <c r="B134" s="10"/>
      <c r="C134" s="7"/>
      <c r="D134" s="11"/>
      <c r="E134" s="12"/>
      <c r="F134" s="13"/>
      <c r="G134" s="14"/>
      <c r="H134" s="14"/>
      <c r="I134" s="12"/>
      <c r="J134" s="12"/>
      <c r="K134" s="12"/>
      <c r="L134" s="12"/>
      <c r="M134" s="12"/>
      <c r="N134" s="12"/>
      <c r="O134" s="15"/>
      <c r="P134" s="5"/>
      <c r="Q134" s="5"/>
      <c r="R134" s="5"/>
      <c r="S134" s="6"/>
    </row>
    <row r="135" spans="1:19" s="16" customFormat="1" x14ac:dyDescent="0.2">
      <c r="A135" s="9"/>
      <c r="B135" s="10"/>
      <c r="C135" s="7"/>
      <c r="D135" s="11"/>
      <c r="E135" s="12"/>
      <c r="F135" s="13"/>
      <c r="G135" s="14"/>
      <c r="H135" s="14"/>
      <c r="I135" s="12"/>
      <c r="J135" s="12"/>
      <c r="K135" s="12"/>
      <c r="L135" s="12"/>
      <c r="M135" s="12"/>
      <c r="N135" s="12"/>
      <c r="O135" s="15"/>
      <c r="P135" s="5"/>
      <c r="Q135" s="5"/>
      <c r="R135" s="5"/>
      <c r="S135" s="6"/>
    </row>
    <row r="136" spans="1:19" s="16" customFormat="1" x14ac:dyDescent="0.2">
      <c r="A136" s="9"/>
      <c r="B136" s="10"/>
      <c r="C136" s="7"/>
      <c r="D136" s="11"/>
      <c r="E136" s="12"/>
      <c r="F136" s="13"/>
      <c r="G136" s="14"/>
      <c r="H136" s="14"/>
      <c r="I136" s="12"/>
      <c r="J136" s="12"/>
      <c r="K136" s="12"/>
      <c r="L136" s="12"/>
      <c r="M136" s="12"/>
      <c r="N136" s="12"/>
      <c r="O136" s="15"/>
      <c r="P136" s="5"/>
      <c r="Q136" s="5"/>
      <c r="R136" s="5"/>
      <c r="S136" s="6"/>
    </row>
    <row r="137" spans="1:19" s="16" customFormat="1" x14ac:dyDescent="0.2">
      <c r="A137" s="9"/>
      <c r="B137" s="10"/>
      <c r="C137" s="7"/>
      <c r="D137" s="11"/>
      <c r="E137" s="12"/>
      <c r="F137" s="13"/>
      <c r="G137" s="14"/>
      <c r="H137" s="14"/>
      <c r="I137" s="12"/>
      <c r="J137" s="12"/>
      <c r="K137" s="12"/>
      <c r="L137" s="12"/>
      <c r="M137" s="12"/>
      <c r="N137" s="12"/>
      <c r="O137" s="15"/>
      <c r="P137" s="5"/>
      <c r="Q137" s="5"/>
      <c r="R137" s="5"/>
      <c r="S137" s="6"/>
    </row>
    <row r="138" spans="1:19" s="16" customFormat="1" x14ac:dyDescent="0.2">
      <c r="A138" s="9"/>
      <c r="B138" s="10"/>
      <c r="C138" s="7"/>
      <c r="D138" s="11"/>
      <c r="E138" s="12"/>
      <c r="F138" s="13"/>
      <c r="G138" s="14"/>
      <c r="H138" s="14"/>
      <c r="I138" s="12"/>
      <c r="J138" s="12"/>
      <c r="K138" s="12"/>
      <c r="L138" s="12"/>
      <c r="M138" s="12"/>
      <c r="N138" s="12"/>
      <c r="O138" s="15"/>
      <c r="P138" s="5"/>
      <c r="Q138" s="5"/>
      <c r="R138" s="5"/>
      <c r="S138" s="6"/>
    </row>
    <row r="139" spans="1:19" s="16" customFormat="1" x14ac:dyDescent="0.2">
      <c r="A139" s="9"/>
      <c r="B139" s="10"/>
      <c r="C139" s="7"/>
      <c r="D139" s="11"/>
      <c r="E139" s="12"/>
      <c r="F139" s="13"/>
      <c r="G139" s="14"/>
      <c r="H139" s="14"/>
      <c r="I139" s="12"/>
      <c r="J139" s="12"/>
      <c r="K139" s="12"/>
      <c r="L139" s="12"/>
      <c r="M139" s="12"/>
      <c r="N139" s="12"/>
      <c r="O139" s="15"/>
      <c r="P139" s="5"/>
      <c r="Q139" s="5"/>
      <c r="R139" s="5"/>
      <c r="S139" s="6"/>
    </row>
    <row r="140" spans="1:19" s="16" customFormat="1" x14ac:dyDescent="0.2">
      <c r="A140" s="9"/>
      <c r="B140" s="10"/>
      <c r="C140" s="7"/>
      <c r="D140" s="11"/>
      <c r="E140" s="12"/>
      <c r="F140" s="13"/>
      <c r="G140" s="14"/>
      <c r="H140" s="14"/>
      <c r="I140" s="12"/>
      <c r="J140" s="12"/>
      <c r="K140" s="12"/>
      <c r="L140" s="12"/>
      <c r="M140" s="12"/>
      <c r="N140" s="12"/>
      <c r="O140" s="15"/>
      <c r="P140" s="5"/>
      <c r="Q140" s="5"/>
      <c r="R140" s="5"/>
      <c r="S140" s="6"/>
    </row>
    <row r="141" spans="1:19" s="16" customFormat="1" x14ac:dyDescent="0.2">
      <c r="A141" s="9"/>
      <c r="B141" s="10"/>
      <c r="C141" s="7"/>
      <c r="D141" s="11"/>
      <c r="E141" s="12"/>
      <c r="F141" s="13"/>
      <c r="G141" s="14"/>
      <c r="H141" s="14"/>
      <c r="I141" s="12"/>
      <c r="J141" s="12"/>
      <c r="K141" s="12"/>
      <c r="L141" s="12"/>
      <c r="M141" s="12"/>
      <c r="N141" s="12"/>
      <c r="O141" s="15"/>
      <c r="P141" s="5"/>
      <c r="Q141" s="5"/>
      <c r="R141" s="5"/>
      <c r="S141" s="6"/>
    </row>
  </sheetData>
  <mergeCells count="26">
    <mergeCell ref="B102:D102"/>
    <mergeCell ref="N7:N9"/>
    <mergeCell ref="M7:M9"/>
    <mergeCell ref="I7:J8"/>
    <mergeCell ref="E7:E9"/>
    <mergeCell ref="H7:H9"/>
    <mergeCell ref="F7:F9"/>
    <mergeCell ref="L7:L9"/>
    <mergeCell ref="N37:S37"/>
    <mergeCell ref="N82:R82"/>
    <mergeCell ref="N1:S1"/>
    <mergeCell ref="S6:S9"/>
    <mergeCell ref="R6:R9"/>
    <mergeCell ref="D6:D9"/>
    <mergeCell ref="O7:O9"/>
    <mergeCell ref="G7:G9"/>
    <mergeCell ref="E6:O6"/>
    <mergeCell ref="K7:K9"/>
    <mergeCell ref="B2:S4"/>
    <mergeCell ref="A32:A33"/>
    <mergeCell ref="A46:A47"/>
    <mergeCell ref="Q6:Q9"/>
    <mergeCell ref="P6:P9"/>
    <mergeCell ref="A6:A9"/>
    <mergeCell ref="B6:B9"/>
    <mergeCell ref="C6:C9"/>
  </mergeCells>
  <phoneticPr fontId="7" type="noConversion"/>
  <pageMargins left="1.1811023622047245" right="0.78740157480314965" top="0.78740157480314965" bottom="0.39370078740157483" header="0" footer="0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Наталiя</cp:lastModifiedBy>
  <cp:lastPrinted>2017-01-30T13:00:03Z</cp:lastPrinted>
  <dcterms:created xsi:type="dcterms:W3CDTF">2012-07-16T05:29:15Z</dcterms:created>
  <dcterms:modified xsi:type="dcterms:W3CDTF">2017-01-30T13:00:44Z</dcterms:modified>
</cp:coreProperties>
</file>